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-1\Desktop\Отчет об исполнении бюджета\Отчет об исполнении бюджета за 2024 год\Отчет об исполнении бюджета за 1 квартал 2024 г\"/>
    </mc:Choice>
  </mc:AlternateContent>
  <bookViews>
    <workbookView xWindow="0" yWindow="0" windowWidth="28800" windowHeight="11835"/>
  </bookViews>
  <sheets>
    <sheet name="1 квартал 2024" sheetId="5" r:id="rId1"/>
  </sheets>
  <definedNames>
    <definedName name="_xlnm._FilterDatabase" localSheetId="0" hidden="1">'1 квартал 2024'!$A$4:$H$684</definedName>
    <definedName name="Excel_BuiltIn__FilterDatabase_1">#REF!</definedName>
  </definedNames>
  <calcPr calcId="152511"/>
</workbook>
</file>

<file path=xl/calcChain.xml><?xml version="1.0" encoding="utf-8"?>
<calcChain xmlns="http://schemas.openxmlformats.org/spreadsheetml/2006/main">
  <c r="H16" i="5" l="1"/>
  <c r="H17" i="5"/>
  <c r="H18" i="5"/>
  <c r="H19" i="5"/>
  <c r="H20" i="5"/>
  <c r="H21" i="5"/>
  <c r="H22" i="5"/>
  <c r="H23" i="5"/>
  <c r="H24" i="5"/>
  <c r="H25" i="5"/>
  <c r="H26" i="5"/>
  <c r="H27" i="5"/>
  <c r="H44" i="5"/>
  <c r="H45" i="5"/>
  <c r="H46" i="5"/>
  <c r="H47" i="5"/>
  <c r="H48" i="5"/>
  <c r="H56" i="5"/>
  <c r="H57" i="5"/>
  <c r="H58" i="5"/>
  <c r="H59" i="5"/>
  <c r="H69" i="5"/>
  <c r="H70" i="5"/>
  <c r="H71" i="5"/>
  <c r="H75" i="5"/>
  <c r="H76" i="5"/>
  <c r="H77" i="5"/>
  <c r="H78" i="5"/>
  <c r="H79" i="5"/>
  <c r="H80" i="5"/>
  <c r="H93" i="5"/>
  <c r="H94" i="5"/>
  <c r="H95" i="5"/>
  <c r="H96" i="5"/>
  <c r="H97" i="5"/>
  <c r="H98" i="5"/>
  <c r="H99" i="5"/>
  <c r="H100" i="5"/>
  <c r="H101" i="5"/>
  <c r="H102" i="5"/>
  <c r="H103" i="5"/>
  <c r="H104" i="5"/>
  <c r="H109" i="5"/>
  <c r="H110" i="5"/>
  <c r="H111" i="5"/>
  <c r="H112" i="5"/>
  <c r="H117" i="5"/>
  <c r="H118" i="5"/>
  <c r="H119" i="5"/>
  <c r="H120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53" i="5"/>
  <c r="H154" i="5"/>
  <c r="H155" i="5"/>
  <c r="H156" i="5"/>
  <c r="H164" i="5"/>
  <c r="H165" i="5"/>
  <c r="H166" i="5"/>
  <c r="H167" i="5"/>
  <c r="H168" i="5"/>
  <c r="H169" i="5"/>
  <c r="H187" i="5"/>
  <c r="H188" i="5"/>
  <c r="H189" i="5"/>
  <c r="H190" i="5"/>
  <c r="H193" i="5"/>
  <c r="H194" i="5"/>
  <c r="H195" i="5"/>
  <c r="H196" i="5"/>
  <c r="H197" i="5"/>
  <c r="H198" i="5"/>
  <c r="H202" i="5"/>
  <c r="H203" i="5"/>
  <c r="H204" i="5"/>
  <c r="H217" i="5"/>
  <c r="H218" i="5"/>
  <c r="H219" i="5"/>
  <c r="H220" i="5"/>
  <c r="H221" i="5"/>
  <c r="H222" i="5"/>
  <c r="H223" i="5"/>
  <c r="H226" i="5"/>
  <c r="H227" i="5"/>
  <c r="H241" i="5"/>
  <c r="H242" i="5"/>
  <c r="H243" i="5"/>
  <c r="H252" i="5"/>
  <c r="H253" i="5"/>
  <c r="H257" i="5"/>
  <c r="H258" i="5"/>
  <c r="H259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37" i="5"/>
  <c r="H338" i="5"/>
  <c r="H339" i="5"/>
  <c r="H340" i="5"/>
  <c r="H341" i="5"/>
  <c r="H342" i="5"/>
  <c r="H343" i="5"/>
  <c r="H344" i="5"/>
  <c r="H349" i="5"/>
  <c r="H350" i="5"/>
  <c r="H351" i="5"/>
  <c r="H352" i="5"/>
  <c r="H353" i="5"/>
  <c r="H354" i="5"/>
  <c r="H355" i="5"/>
  <c r="H356" i="5"/>
  <c r="H385" i="5"/>
  <c r="H386" i="5"/>
  <c r="H387" i="5"/>
  <c r="H388" i="5"/>
  <c r="H389" i="5"/>
  <c r="H390" i="5"/>
  <c r="H391" i="5"/>
  <c r="H392" i="5"/>
  <c r="H393" i="5"/>
  <c r="H399" i="5"/>
  <c r="H400" i="5"/>
  <c r="H401" i="5"/>
  <c r="H402" i="5"/>
  <c r="H415" i="5"/>
  <c r="H416" i="5"/>
  <c r="H420" i="5"/>
  <c r="H421" i="5"/>
  <c r="H422" i="5"/>
  <c r="H423" i="5"/>
  <c r="H424" i="5"/>
  <c r="H440" i="5"/>
  <c r="H441" i="5"/>
  <c r="H442" i="5"/>
  <c r="H443" i="5"/>
  <c r="H446" i="5"/>
  <c r="H447" i="5"/>
  <c r="H448" i="5"/>
  <c r="H449" i="5"/>
  <c r="H450" i="5"/>
  <c r="H451" i="5"/>
  <c r="H452" i="5"/>
  <c r="H455" i="5"/>
  <c r="H456" i="5"/>
  <c r="H462" i="5"/>
  <c r="H463" i="5"/>
  <c r="H473" i="5"/>
  <c r="H474" i="5"/>
  <c r="H475" i="5"/>
  <c r="H479" i="5"/>
  <c r="H480" i="5"/>
  <c r="H481" i="5"/>
  <c r="H482" i="5"/>
  <c r="H483" i="5"/>
  <c r="H484" i="5"/>
  <c r="H530" i="5"/>
  <c r="H531" i="5"/>
  <c r="H532" i="5"/>
  <c r="H533" i="5"/>
  <c r="H534" i="5"/>
  <c r="H569" i="5"/>
  <c r="H570" i="5"/>
  <c r="H571" i="5"/>
  <c r="H572" i="5"/>
  <c r="H573" i="5"/>
  <c r="H588" i="5"/>
  <c r="H589" i="5"/>
  <c r="H590" i="5"/>
  <c r="H591" i="5"/>
  <c r="H592" i="5"/>
  <c r="H600" i="5"/>
  <c r="H601" i="5"/>
  <c r="H602" i="5"/>
  <c r="H603" i="5"/>
  <c r="H604" i="5"/>
  <c r="H605" i="5"/>
  <c r="H606" i="5"/>
  <c r="H607" i="5"/>
  <c r="H608" i="5"/>
  <c r="H611" i="5"/>
  <c r="H612" i="5"/>
  <c r="H613" i="5"/>
  <c r="H614" i="5"/>
  <c r="H615" i="5"/>
  <c r="H616" i="5"/>
  <c r="H617" i="5"/>
  <c r="H618" i="5"/>
  <c r="H622" i="5"/>
  <c r="H623" i="5"/>
  <c r="H624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50" i="5"/>
  <c r="H651" i="5"/>
  <c r="H652" i="5"/>
  <c r="H658" i="5"/>
  <c r="H659" i="5"/>
  <c r="H660" i="5"/>
  <c r="H661" i="5"/>
  <c r="H662" i="5"/>
  <c r="H663" i="5"/>
  <c r="H664" i="5"/>
  <c r="H665" i="5"/>
  <c r="H668" i="5"/>
  <c r="H669" i="5"/>
  <c r="H670" i="5"/>
  <c r="H674" i="5"/>
  <c r="H675" i="5"/>
  <c r="H676" i="5"/>
  <c r="H677" i="5"/>
  <c r="H678" i="5"/>
  <c r="H679" i="5"/>
  <c r="H682" i="5"/>
  <c r="H683" i="5"/>
  <c r="H684" i="5"/>
  <c r="H15" i="5"/>
  <c r="H14" i="5"/>
  <c r="F682" i="5"/>
  <c r="F680" i="5"/>
  <c r="F679" i="5"/>
  <c r="F677" i="5"/>
  <c r="F675" i="5"/>
  <c r="F672" i="5"/>
  <c r="F671" i="5" s="1"/>
  <c r="F669" i="5"/>
  <c r="F668" i="5" s="1"/>
  <c r="F666" i="5"/>
  <c r="F664" i="5"/>
  <c r="F661" i="5"/>
  <c r="F659" i="5"/>
  <c r="F658" i="5" s="1"/>
  <c r="F656" i="5"/>
  <c r="F655" i="5" s="1"/>
  <c r="F653" i="5"/>
  <c r="F651" i="5"/>
  <c r="F650" i="5" s="1"/>
  <c r="F648" i="5"/>
  <c r="F646" i="5"/>
  <c r="F643" i="5"/>
  <c r="F641" i="5"/>
  <c r="F639" i="5"/>
  <c r="F638" i="5" s="1"/>
  <c r="F636" i="5"/>
  <c r="F634" i="5"/>
  <c r="F632" i="5"/>
  <c r="F631" i="5" s="1"/>
  <c r="F629" i="5"/>
  <c r="F628" i="5" s="1"/>
  <c r="F626" i="5"/>
  <c r="F625" i="5" s="1"/>
  <c r="F623" i="5"/>
  <c r="F622" i="5" s="1"/>
  <c r="F620" i="5"/>
  <c r="F619" i="5" s="1"/>
  <c r="F617" i="5"/>
  <c r="F616" i="5" s="1"/>
  <c r="F614" i="5"/>
  <c r="F613" i="5" s="1"/>
  <c r="F611" i="5"/>
  <c r="F609" i="5"/>
  <c r="F607" i="5"/>
  <c r="F606" i="5" s="1"/>
  <c r="F604" i="5"/>
  <c r="F603" i="5" s="1"/>
  <c r="F601" i="5"/>
  <c r="F600" i="5" s="1"/>
  <c r="F598" i="5"/>
  <c r="F597" i="5"/>
  <c r="F595" i="5"/>
  <c r="F593" i="5"/>
  <c r="F591" i="5"/>
  <c r="F586" i="5"/>
  <c r="F585" i="5" s="1"/>
  <c r="F584" i="5" s="1"/>
  <c r="F583" i="5" s="1"/>
  <c r="F581" i="5"/>
  <c r="F580" i="5" s="1"/>
  <c r="F578" i="5"/>
  <c r="F575" i="5" s="1"/>
  <c r="F574" i="5" s="1"/>
  <c r="F576" i="5"/>
  <c r="F572" i="5"/>
  <c r="F571" i="5" s="1"/>
  <c r="F570" i="5" s="1"/>
  <c r="F569" i="5" s="1"/>
  <c r="F567" i="5"/>
  <c r="F566" i="5" s="1"/>
  <c r="F565" i="5" s="1"/>
  <c r="F564" i="5" s="1"/>
  <c r="F562" i="5"/>
  <c r="F561" i="5" s="1"/>
  <c r="F560" i="5" s="1"/>
  <c r="F559" i="5" s="1"/>
  <c r="F558" i="5" s="1"/>
  <c r="F556" i="5"/>
  <c r="F555" i="5" s="1"/>
  <c r="F554" i="5" s="1"/>
  <c r="F553" i="5" s="1"/>
  <c r="F551" i="5"/>
  <c r="F550" i="5" s="1"/>
  <c r="F549" i="5" s="1"/>
  <c r="F548" i="5" s="1"/>
  <c r="F546" i="5"/>
  <c r="F545" i="5" s="1"/>
  <c r="F544" i="5" s="1"/>
  <c r="F542" i="5"/>
  <c r="F541" i="5" s="1"/>
  <c r="F539" i="5"/>
  <c r="F538" i="5" s="1"/>
  <c r="F536" i="5"/>
  <c r="F535" i="5" s="1"/>
  <c r="F533" i="5"/>
  <c r="F532" i="5" s="1"/>
  <c r="F528" i="5"/>
  <c r="F527" i="5" s="1"/>
  <c r="F525" i="5"/>
  <c r="F524" i="5" s="1"/>
  <c r="F522" i="5"/>
  <c r="F521" i="5" s="1"/>
  <c r="F519" i="5"/>
  <c r="F518" i="5" s="1"/>
  <c r="F516" i="5"/>
  <c r="F515" i="5"/>
  <c r="F511" i="5"/>
  <c r="F510" i="5" s="1"/>
  <c r="F508" i="5"/>
  <c r="F507" i="5" s="1"/>
  <c r="F505" i="5"/>
  <c r="F504" i="5" s="1"/>
  <c r="F502" i="5"/>
  <c r="F501" i="5" s="1"/>
  <c r="F499" i="5"/>
  <c r="F498" i="5" s="1"/>
  <c r="F496" i="5"/>
  <c r="F494" i="5"/>
  <c r="F492" i="5"/>
  <c r="F489" i="5"/>
  <c r="F488" i="5" s="1"/>
  <c r="F486" i="5"/>
  <c r="F485" i="5" s="1"/>
  <c r="F483" i="5"/>
  <c r="F482" i="5" s="1"/>
  <c r="F480" i="5"/>
  <c r="F479" i="5"/>
  <c r="F477" i="5"/>
  <c r="F476" i="5" s="1"/>
  <c r="F474" i="5"/>
  <c r="F473" i="5" s="1"/>
  <c r="F471" i="5"/>
  <c r="F470" i="5" s="1"/>
  <c r="F468" i="5"/>
  <c r="F467" i="5" s="1"/>
  <c r="F465" i="5"/>
  <c r="F464" i="5" s="1"/>
  <c r="F460" i="5"/>
  <c r="F458" i="5"/>
  <c r="F457" i="5" s="1"/>
  <c r="F455" i="5"/>
  <c r="F453" i="5"/>
  <c r="F452" i="5" s="1"/>
  <c r="F448" i="5"/>
  <c r="F447" i="5" s="1"/>
  <c r="F446" i="5" s="1"/>
  <c r="F444" i="5"/>
  <c r="F442" i="5"/>
  <c r="F441" i="5" s="1"/>
  <c r="F440" i="5" s="1"/>
  <c r="F438" i="5"/>
  <c r="F437" i="5" s="1"/>
  <c r="F435" i="5"/>
  <c r="F434" i="5" s="1"/>
  <c r="F432" i="5"/>
  <c r="F431" i="5"/>
  <c r="F429" i="5"/>
  <c r="F428" i="5" s="1"/>
  <c r="F426" i="5"/>
  <c r="F425" i="5"/>
  <c r="F423" i="5"/>
  <c r="F420" i="5" s="1"/>
  <c r="F421" i="5"/>
  <c r="F418" i="5"/>
  <c r="F417" i="5" s="1"/>
  <c r="F413" i="5"/>
  <c r="F412" i="5" s="1"/>
  <c r="F410" i="5"/>
  <c r="F408" i="5"/>
  <c r="F406" i="5"/>
  <c r="F400" i="5"/>
  <c r="F399" i="5" s="1"/>
  <c r="F397" i="5"/>
  <c r="F396" i="5" s="1"/>
  <c r="F394" i="5"/>
  <c r="F392" i="5"/>
  <c r="F390" i="5"/>
  <c r="F389" i="5" s="1"/>
  <c r="F387" i="5"/>
  <c r="F386" i="5" s="1"/>
  <c r="F383" i="5"/>
  <c r="F381" i="5"/>
  <c r="F380" i="5" s="1"/>
  <c r="F379" i="5" s="1"/>
  <c r="F378" i="5" s="1"/>
  <c r="F376" i="5"/>
  <c r="F375" i="5" s="1"/>
  <c r="F374" i="5" s="1"/>
  <c r="F372" i="5"/>
  <c r="F371" i="5" s="1"/>
  <c r="F370" i="5" s="1"/>
  <c r="F368" i="5"/>
  <c r="F367" i="5"/>
  <c r="F366" i="5" s="1"/>
  <c r="F364" i="5"/>
  <c r="F362" i="5"/>
  <c r="F361" i="5"/>
  <c r="F359" i="5"/>
  <c r="F358" i="5" s="1"/>
  <c r="F357" i="5" s="1"/>
  <c r="F355" i="5"/>
  <c r="F354" i="5" s="1"/>
  <c r="F352" i="5"/>
  <c r="F351" i="5"/>
  <c r="F347" i="5"/>
  <c r="F346" i="5" s="1"/>
  <c r="F345" i="5" s="1"/>
  <c r="F343" i="5"/>
  <c r="F342" i="5" s="1"/>
  <c r="F341" i="5" s="1"/>
  <c r="F339" i="5"/>
  <c r="F338" i="5" s="1"/>
  <c r="F337" i="5" s="1"/>
  <c r="F335" i="5"/>
  <c r="F334" i="5"/>
  <c r="F332" i="5"/>
  <c r="F331" i="5" s="1"/>
  <c r="F329" i="5"/>
  <c r="F328" i="5" s="1"/>
  <c r="F325" i="5"/>
  <c r="F324" i="5"/>
  <c r="F322" i="5"/>
  <c r="F321" i="5" s="1"/>
  <c r="F319" i="5"/>
  <c r="F318" i="5" s="1"/>
  <c r="F317" i="5" s="1"/>
  <c r="F315" i="5"/>
  <c r="F314" i="5" s="1"/>
  <c r="F312" i="5"/>
  <c r="F311" i="5"/>
  <c r="F309" i="5"/>
  <c r="F308" i="5" s="1"/>
  <c r="F304" i="5"/>
  <c r="F303" i="5" s="1"/>
  <c r="F302" i="5" s="1"/>
  <c r="F300" i="5"/>
  <c r="F299" i="5" s="1"/>
  <c r="F297" i="5"/>
  <c r="F296" i="5" s="1"/>
  <c r="F294" i="5"/>
  <c r="F293" i="5" s="1"/>
  <c r="F292" i="5" s="1"/>
  <c r="F290" i="5"/>
  <c r="F289" i="5"/>
  <c r="F288" i="5" s="1"/>
  <c r="F286" i="5"/>
  <c r="F285" i="5" s="1"/>
  <c r="F283" i="5"/>
  <c r="F282" i="5" s="1"/>
  <c r="F281" i="5" s="1"/>
  <c r="F277" i="5"/>
  <c r="F276" i="5" s="1"/>
  <c r="F275" i="5" s="1"/>
  <c r="F273" i="5"/>
  <c r="F271" i="5"/>
  <c r="F270" i="5" s="1"/>
  <c r="F268" i="5"/>
  <c r="F267" i="5" s="1"/>
  <c r="F266" i="5" s="1"/>
  <c r="F265" i="5" s="1"/>
  <c r="F263" i="5"/>
  <c r="F262" i="5"/>
  <c r="F261" i="5" s="1"/>
  <c r="F260" i="5" s="1"/>
  <c r="F258" i="5"/>
  <c r="F257" i="5" s="1"/>
  <c r="F253" i="5" s="1"/>
  <c r="F252" i="5" s="1"/>
  <c r="F255" i="5"/>
  <c r="F254" i="5" s="1"/>
  <c r="F250" i="5"/>
  <c r="F249" i="5" s="1"/>
  <c r="F248" i="5" s="1"/>
  <c r="F246" i="5"/>
  <c r="F245" i="5" s="1"/>
  <c r="F244" i="5" s="1"/>
  <c r="F242" i="5"/>
  <c r="F241" i="5"/>
  <c r="F239" i="5"/>
  <c r="F238" i="5" s="1"/>
  <c r="F236" i="5"/>
  <c r="F234" i="5"/>
  <c r="F231" i="5"/>
  <c r="F229" i="5"/>
  <c r="F228" i="5"/>
  <c r="F226" i="5"/>
  <c r="F224" i="5"/>
  <c r="F220" i="5"/>
  <c r="F219" i="5" s="1"/>
  <c r="F218" i="5" s="1"/>
  <c r="F215" i="5"/>
  <c r="F214" i="5" s="1"/>
  <c r="F213" i="5" s="1"/>
  <c r="F211" i="5"/>
  <c r="F210" i="5" s="1"/>
  <c r="F209" i="5" s="1"/>
  <c r="F207" i="5"/>
  <c r="F206" i="5"/>
  <c r="F205" i="5" s="1"/>
  <c r="F203" i="5"/>
  <c r="F202" i="5" s="1"/>
  <c r="F200" i="5"/>
  <c r="F199" i="5" s="1"/>
  <c r="F196" i="5"/>
  <c r="F195" i="5"/>
  <c r="F194" i="5" s="1"/>
  <c r="F191" i="5"/>
  <c r="F189" i="5"/>
  <c r="F185" i="5"/>
  <c r="F184" i="5"/>
  <c r="F182" i="5"/>
  <c r="F181" i="5" s="1"/>
  <c r="F179" i="5"/>
  <c r="F177" i="5"/>
  <c r="F175" i="5"/>
  <c r="F174" i="5" s="1"/>
  <c r="F171" i="5"/>
  <c r="F170" i="5" s="1"/>
  <c r="F168" i="5"/>
  <c r="F166" i="5"/>
  <c r="F165" i="5"/>
  <c r="F162" i="5"/>
  <c r="F159" i="5" s="1"/>
  <c r="F160" i="5"/>
  <c r="F157" i="5"/>
  <c r="F155" i="5"/>
  <c r="F154" i="5" s="1"/>
  <c r="F151" i="5"/>
  <c r="F149" i="5"/>
  <c r="F148" i="5" s="1"/>
  <c r="F146" i="5"/>
  <c r="F144" i="5"/>
  <c r="F142" i="5"/>
  <c r="F139" i="5"/>
  <c r="F137" i="5"/>
  <c r="F134" i="5"/>
  <c r="F133" i="5" s="1"/>
  <c r="F128" i="5"/>
  <c r="F127" i="5" s="1"/>
  <c r="F125" i="5"/>
  <c r="F124" i="5" s="1"/>
  <c r="F122" i="5"/>
  <c r="F121" i="5" s="1"/>
  <c r="F119" i="5"/>
  <c r="F118" i="5" s="1"/>
  <c r="F115" i="5"/>
  <c r="F114" i="5" s="1"/>
  <c r="F113" i="5" s="1"/>
  <c r="F111" i="5"/>
  <c r="F110" i="5" s="1"/>
  <c r="F109" i="5" s="1"/>
  <c r="F107" i="5"/>
  <c r="F106" i="5" s="1"/>
  <c r="F105" i="5" s="1"/>
  <c r="F102" i="5"/>
  <c r="F101" i="5"/>
  <c r="F99" i="5"/>
  <c r="F98" i="5" s="1"/>
  <c r="F95" i="5"/>
  <c r="F94" i="5" s="1"/>
  <c r="F93" i="5" s="1"/>
  <c r="F91" i="5"/>
  <c r="F90" i="5"/>
  <c r="F88" i="5"/>
  <c r="F87" i="5" s="1"/>
  <c r="F85" i="5"/>
  <c r="F84" i="5"/>
  <c r="F82" i="5"/>
  <c r="F81" i="5" s="1"/>
  <c r="F79" i="5"/>
  <c r="F78" i="5" s="1"/>
  <c r="F76" i="5"/>
  <c r="F75" i="5"/>
  <c r="F73" i="5"/>
  <c r="F72" i="5" s="1"/>
  <c r="F67" i="5"/>
  <c r="F66" i="5" s="1"/>
  <c r="F64" i="5"/>
  <c r="F63" i="5"/>
  <c r="F61" i="5"/>
  <c r="F60" i="5" s="1"/>
  <c r="F58" i="5"/>
  <c r="F57" i="5"/>
  <c r="F54" i="5"/>
  <c r="F53" i="5" s="1"/>
  <c r="F51" i="5"/>
  <c r="F50" i="5"/>
  <c r="F47" i="5"/>
  <c r="F46" i="5"/>
  <c r="F44" i="5" s="1"/>
  <c r="F42" i="5"/>
  <c r="F41" i="5"/>
  <c r="F40" i="5"/>
  <c r="F38" i="5"/>
  <c r="F37" i="5" s="1"/>
  <c r="F35" i="5"/>
  <c r="F34" i="5"/>
  <c r="F32" i="5"/>
  <c r="F31" i="5" s="1"/>
  <c r="F29" i="5"/>
  <c r="F28" i="5"/>
  <c r="F26" i="5"/>
  <c r="F24" i="5"/>
  <c r="F23" i="5" s="1"/>
  <c r="F21" i="5"/>
  <c r="F19" i="5"/>
  <c r="F17" i="5"/>
  <c r="F16" i="5" s="1"/>
  <c r="F12" i="5"/>
  <c r="F11" i="5" s="1"/>
  <c r="F9" i="5"/>
  <c r="F8" i="5" s="1"/>
  <c r="F153" i="5" l="1"/>
  <c r="F136" i="5"/>
  <c r="F132" i="5" s="1"/>
  <c r="F327" i="5"/>
  <c r="F7" i="5"/>
  <c r="F45" i="5"/>
  <c r="F117" i="5"/>
  <c r="F104" i="5" s="1"/>
  <c r="F141" i="5"/>
  <c r="F188" i="5"/>
  <c r="F187" i="5" s="1"/>
  <c r="F223" i="5"/>
  <c r="F233" i="5"/>
  <c r="F405" i="5"/>
  <c r="F404" i="5" s="1"/>
  <c r="F403" i="5" s="1"/>
  <c r="F416" i="5"/>
  <c r="F415" i="5" s="1"/>
  <c r="F491" i="5"/>
  <c r="F590" i="5"/>
  <c r="F350" i="5"/>
  <c r="F349" i="5" s="1"/>
  <c r="F645" i="5"/>
  <c r="F663" i="5"/>
  <c r="F674" i="5"/>
  <c r="F402" i="5"/>
  <c r="F15" i="5"/>
  <c r="F14" i="5" s="1"/>
  <c r="F198" i="5"/>
  <c r="F193" i="5" s="1"/>
  <c r="F280" i="5"/>
  <c r="F307" i="5"/>
  <c r="F306" i="5" s="1"/>
  <c r="F385" i="5"/>
  <c r="F71" i="5"/>
  <c r="F70" i="5" s="1"/>
  <c r="F97" i="5"/>
  <c r="F164" i="5"/>
  <c r="F173" i="5"/>
  <c r="F451" i="5"/>
  <c r="F450" i="5" s="1"/>
  <c r="F463" i="5"/>
  <c r="F462" i="5" s="1"/>
  <c r="F514" i="5"/>
  <c r="F513" i="5" s="1"/>
  <c r="F49" i="5"/>
  <c r="F56" i="5"/>
  <c r="F531" i="5"/>
  <c r="F530" i="5" s="1"/>
  <c r="G459" i="5"/>
  <c r="G461" i="5"/>
  <c r="G454" i="5"/>
  <c r="G430" i="5"/>
  <c r="G414" i="5"/>
  <c r="G407" i="5"/>
  <c r="G409" i="5"/>
  <c r="G411" i="5"/>
  <c r="G336" i="5"/>
  <c r="G247" i="5"/>
  <c r="G183" i="5"/>
  <c r="G186" i="5"/>
  <c r="G129" i="5"/>
  <c r="G108" i="5"/>
  <c r="G89" i="5"/>
  <c r="G62" i="5"/>
  <c r="G55" i="5"/>
  <c r="F69" i="5" l="1"/>
  <c r="F279" i="5"/>
  <c r="F589" i="5"/>
  <c r="F588" i="5" s="1"/>
  <c r="F131" i="5"/>
  <c r="F222" i="5"/>
  <c r="F217" i="5" s="1"/>
  <c r="E250" i="5"/>
  <c r="G509" i="5"/>
  <c r="G512" i="5"/>
  <c r="G493" i="5"/>
  <c r="G495" i="5"/>
  <c r="G497" i="5"/>
  <c r="G498" i="5"/>
  <c r="G500" i="5"/>
  <c r="E542" i="5"/>
  <c r="E541" i="5" s="1"/>
  <c r="D542" i="5"/>
  <c r="D541" i="5" s="1"/>
  <c r="G543" i="5"/>
  <c r="D525" i="5"/>
  <c r="D508" i="5"/>
  <c r="D507" i="5" s="1"/>
  <c r="E508" i="5"/>
  <c r="E507" i="5" s="1"/>
  <c r="G507" i="5" s="1"/>
  <c r="D511" i="5"/>
  <c r="D510" i="5" s="1"/>
  <c r="G510" i="5" s="1"/>
  <c r="E511" i="5"/>
  <c r="E510" i="5" s="1"/>
  <c r="D499" i="5"/>
  <c r="D498" i="5" s="1"/>
  <c r="E499" i="5"/>
  <c r="E498" i="5" s="1"/>
  <c r="D492" i="5"/>
  <c r="G492" i="5" s="1"/>
  <c r="E492" i="5"/>
  <c r="D494" i="5"/>
  <c r="E494" i="5"/>
  <c r="G494" i="5" s="1"/>
  <c r="D496" i="5"/>
  <c r="G496" i="5" s="1"/>
  <c r="E496" i="5"/>
  <c r="D458" i="5"/>
  <c r="E458" i="5"/>
  <c r="G458" i="5" s="1"/>
  <c r="D460" i="5"/>
  <c r="E460" i="5"/>
  <c r="D453" i="5"/>
  <c r="E453" i="5"/>
  <c r="D435" i="5"/>
  <c r="D434" i="5" s="1"/>
  <c r="E435" i="5"/>
  <c r="D429" i="5"/>
  <c r="D428" i="5" s="1"/>
  <c r="E429" i="5"/>
  <c r="D413" i="5"/>
  <c r="D412" i="5" s="1"/>
  <c r="E413" i="5"/>
  <c r="D406" i="5"/>
  <c r="E406" i="5"/>
  <c r="D408" i="5"/>
  <c r="D405" i="5" s="1"/>
  <c r="E408" i="5"/>
  <c r="D410" i="5"/>
  <c r="E410" i="5"/>
  <c r="D335" i="5"/>
  <c r="D334" i="5" s="1"/>
  <c r="E335" i="5"/>
  <c r="D255" i="5"/>
  <c r="D254" i="5" s="1"/>
  <c r="E255" i="5"/>
  <c r="E254" i="5" s="1"/>
  <c r="E246" i="5"/>
  <c r="D246" i="5"/>
  <c r="D245" i="5" s="1"/>
  <c r="D244" i="5" s="1"/>
  <c r="D185" i="5"/>
  <c r="D184" i="5" s="1"/>
  <c r="E185" i="5"/>
  <c r="D182" i="5"/>
  <c r="D181" i="5" s="1"/>
  <c r="E182" i="5"/>
  <c r="D128" i="5"/>
  <c r="D127" i="5" s="1"/>
  <c r="E128" i="5"/>
  <c r="D122" i="5"/>
  <c r="D121" i="5" s="1"/>
  <c r="E122" i="5"/>
  <c r="E121" i="5" s="1"/>
  <c r="D125" i="5"/>
  <c r="D124" i="5" s="1"/>
  <c r="E125" i="5"/>
  <c r="E124" i="5" s="1"/>
  <c r="G116" i="5"/>
  <c r="E115" i="5"/>
  <c r="E114" i="5" s="1"/>
  <c r="D115" i="5"/>
  <c r="D114" i="5" s="1"/>
  <c r="D113" i="5" s="1"/>
  <c r="D107" i="5"/>
  <c r="D106" i="5" s="1"/>
  <c r="D105" i="5" s="1"/>
  <c r="E107" i="5"/>
  <c r="D88" i="5"/>
  <c r="D87" i="5" s="1"/>
  <c r="E88" i="5"/>
  <c r="D82" i="5"/>
  <c r="D81" i="5" s="1"/>
  <c r="E82" i="5"/>
  <c r="E81" i="5" s="1"/>
  <c r="D85" i="5"/>
  <c r="D84" i="5" s="1"/>
  <c r="E85" i="5"/>
  <c r="E84" i="5" s="1"/>
  <c r="D61" i="5"/>
  <c r="D60" i="5" s="1"/>
  <c r="E61" i="5"/>
  <c r="D54" i="5"/>
  <c r="D53" i="5" s="1"/>
  <c r="E54" i="5"/>
  <c r="E106" i="5" l="1"/>
  <c r="G107" i="5"/>
  <c r="G410" i="5"/>
  <c r="E428" i="5"/>
  <c r="G429" i="5"/>
  <c r="E87" i="5"/>
  <c r="G87" i="5" s="1"/>
  <c r="G88" i="5"/>
  <c r="E60" i="5"/>
  <c r="G60" i="5" s="1"/>
  <c r="G61" i="5"/>
  <c r="E245" i="5"/>
  <c r="G246" i="5"/>
  <c r="E127" i="5"/>
  <c r="G127" i="5" s="1"/>
  <c r="G128" i="5"/>
  <c r="E184" i="5"/>
  <c r="G184" i="5" s="1"/>
  <c r="G185" i="5"/>
  <c r="E405" i="5"/>
  <c r="G406" i="5"/>
  <c r="G453" i="5"/>
  <c r="E53" i="5"/>
  <c r="G53" i="5" s="1"/>
  <c r="G54" i="5"/>
  <c r="E181" i="5"/>
  <c r="G181" i="5" s="1"/>
  <c r="G182" i="5"/>
  <c r="E334" i="5"/>
  <c r="G334" i="5" s="1"/>
  <c r="G335" i="5"/>
  <c r="G408" i="5"/>
  <c r="E412" i="5"/>
  <c r="G413" i="5"/>
  <c r="E434" i="5"/>
  <c r="G460" i="5"/>
  <c r="F130" i="5"/>
  <c r="F684" i="5" s="1"/>
  <c r="D404" i="5"/>
  <c r="D403" i="5" s="1"/>
  <c r="G499" i="5"/>
  <c r="G511" i="5"/>
  <c r="G508" i="5"/>
  <c r="G542" i="5"/>
  <c r="E457" i="5"/>
  <c r="E491" i="5"/>
  <c r="D491" i="5"/>
  <c r="D457" i="5"/>
  <c r="G114" i="5"/>
  <c r="G115" i="5"/>
  <c r="E113" i="5"/>
  <c r="D551" i="5"/>
  <c r="D550" i="5" s="1"/>
  <c r="D549" i="5" s="1"/>
  <c r="D548" i="5" s="1"/>
  <c r="E551" i="5"/>
  <c r="G10" i="5"/>
  <c r="E9" i="5"/>
  <c r="E8" i="5" s="1"/>
  <c r="D9" i="5"/>
  <c r="D8" i="5" s="1"/>
  <c r="E404" i="5" l="1"/>
  <c r="G405" i="5"/>
  <c r="E244" i="5"/>
  <c r="G244" i="5" s="1"/>
  <c r="G245" i="5"/>
  <c r="G412" i="5"/>
  <c r="G457" i="5"/>
  <c r="G428" i="5"/>
  <c r="E105" i="5"/>
  <c r="G105" i="5" s="1"/>
  <c r="G106" i="5"/>
  <c r="G8" i="5"/>
  <c r="G491" i="5"/>
  <c r="E550" i="5"/>
  <c r="G113" i="5"/>
  <c r="G9" i="5"/>
  <c r="G13" i="5"/>
  <c r="G18" i="5"/>
  <c r="G20" i="5"/>
  <c r="G22" i="5"/>
  <c r="G25" i="5"/>
  <c r="G27" i="5"/>
  <c r="G36" i="5"/>
  <c r="G39" i="5"/>
  <c r="G43" i="5"/>
  <c r="G48" i="5"/>
  <c r="G52" i="5"/>
  <c r="G59" i="5"/>
  <c r="G65" i="5"/>
  <c r="G68" i="5"/>
  <c r="G77" i="5"/>
  <c r="G80" i="5"/>
  <c r="G100" i="5"/>
  <c r="G103" i="5"/>
  <c r="G120" i="5"/>
  <c r="G135" i="5"/>
  <c r="G138" i="5"/>
  <c r="G140" i="5"/>
  <c r="G143" i="5"/>
  <c r="G145" i="5"/>
  <c r="G147" i="5"/>
  <c r="G150" i="5"/>
  <c r="G152" i="5"/>
  <c r="G167" i="5"/>
  <c r="G169" i="5"/>
  <c r="G172" i="5"/>
  <c r="G176" i="5"/>
  <c r="G190" i="5"/>
  <c r="G192" i="5"/>
  <c r="G197" i="5"/>
  <c r="G204" i="5"/>
  <c r="G208" i="5"/>
  <c r="G216" i="5"/>
  <c r="G221" i="5"/>
  <c r="G225" i="5"/>
  <c r="G227" i="5"/>
  <c r="G230" i="5"/>
  <c r="G232" i="5"/>
  <c r="G235" i="5"/>
  <c r="G237" i="5"/>
  <c r="G240" i="5"/>
  <c r="G243" i="5"/>
  <c r="G251" i="5"/>
  <c r="G259" i="5"/>
  <c r="G269" i="5"/>
  <c r="G272" i="5"/>
  <c r="G274" i="5"/>
  <c r="G278" i="5"/>
  <c r="G284" i="5"/>
  <c r="G287" i="5"/>
  <c r="G291" i="5"/>
  <c r="G295" i="5"/>
  <c r="G305" i="5"/>
  <c r="G310" i="5"/>
  <c r="G313" i="5"/>
  <c r="G316" i="5"/>
  <c r="G344" i="5"/>
  <c r="G320" i="5"/>
  <c r="G323" i="5"/>
  <c r="G326" i="5"/>
  <c r="G330" i="5"/>
  <c r="G333" i="5"/>
  <c r="G340" i="5"/>
  <c r="G348" i="5"/>
  <c r="G353" i="5"/>
  <c r="G356" i="5"/>
  <c r="G360" i="5"/>
  <c r="G363" i="5"/>
  <c r="G365" i="5"/>
  <c r="G369" i="5"/>
  <c r="G373" i="5"/>
  <c r="G377" i="5"/>
  <c r="G382" i="5"/>
  <c r="G388" i="5"/>
  <c r="G391" i="5"/>
  <c r="G393" i="5"/>
  <c r="G395" i="5"/>
  <c r="G398" i="5"/>
  <c r="G401" i="5"/>
  <c r="G419" i="5"/>
  <c r="G422" i="5"/>
  <c r="G427" i="5"/>
  <c r="G439" i="5"/>
  <c r="G449" i="5"/>
  <c r="G456" i="5"/>
  <c r="G466" i="5"/>
  <c r="G469" i="5"/>
  <c r="G475" i="5"/>
  <c r="G478" i="5"/>
  <c r="G481" i="5"/>
  <c r="G484" i="5"/>
  <c r="G487" i="5"/>
  <c r="G490" i="5"/>
  <c r="G520" i="5"/>
  <c r="G534" i="5"/>
  <c r="G557" i="5"/>
  <c r="G563" i="5"/>
  <c r="G568" i="5"/>
  <c r="G573" i="5"/>
  <c r="G577" i="5"/>
  <c r="G579" i="5"/>
  <c r="G587" i="5"/>
  <c r="G592" i="5"/>
  <c r="G594" i="5"/>
  <c r="G596" i="5"/>
  <c r="G599" i="5"/>
  <c r="G602" i="5"/>
  <c r="G605" i="5"/>
  <c r="G608" i="5"/>
  <c r="G610" i="5"/>
  <c r="G612" i="5"/>
  <c r="G615" i="5"/>
  <c r="G618" i="5"/>
  <c r="G624" i="5"/>
  <c r="G627" i="5"/>
  <c r="G630" i="5"/>
  <c r="G633" i="5"/>
  <c r="G635" i="5"/>
  <c r="G637" i="5"/>
  <c r="G647" i="5"/>
  <c r="G649" i="5"/>
  <c r="G652" i="5"/>
  <c r="G654" i="5"/>
  <c r="G657" i="5"/>
  <c r="G660" i="5"/>
  <c r="G662" i="5"/>
  <c r="G665" i="5"/>
  <c r="G667" i="5"/>
  <c r="G670" i="5"/>
  <c r="G673" i="5"/>
  <c r="G676" i="5"/>
  <c r="G678" i="5"/>
  <c r="G681" i="5"/>
  <c r="G683" i="5"/>
  <c r="E403" i="5" l="1"/>
  <c r="G404" i="5"/>
  <c r="E549" i="5"/>
  <c r="E639" i="5"/>
  <c r="E581" i="5"/>
  <c r="D581" i="5"/>
  <c r="D580" i="5" s="1"/>
  <c r="E576" i="5"/>
  <c r="D576" i="5"/>
  <c r="G403" i="5" l="1"/>
  <c r="E548" i="5"/>
  <c r="E580" i="5"/>
  <c r="G576" i="5"/>
  <c r="E556" i="5"/>
  <c r="D556" i="5"/>
  <c r="E528" i="5"/>
  <c r="D528" i="5"/>
  <c r="D527" i="5" s="1"/>
  <c r="E525" i="5"/>
  <c r="D524" i="5"/>
  <c r="E522" i="5"/>
  <c r="D522" i="5"/>
  <c r="D521" i="5" s="1"/>
  <c r="E516" i="5"/>
  <c r="D516" i="5"/>
  <c r="D515" i="5" s="1"/>
  <c r="E387" i="5"/>
  <c r="D387" i="5"/>
  <c r="D386" i="5" s="1"/>
  <c r="E383" i="5"/>
  <c r="D383" i="5"/>
  <c r="E524" i="5" l="1"/>
  <c r="G387" i="5"/>
  <c r="E521" i="5"/>
  <c r="E527" i="5"/>
  <c r="E555" i="5"/>
  <c r="G556" i="5"/>
  <c r="D555" i="5"/>
  <c r="D554" i="5" s="1"/>
  <c r="E515" i="5"/>
  <c r="E386" i="5"/>
  <c r="E347" i="5"/>
  <c r="D347" i="5"/>
  <c r="E329" i="5"/>
  <c r="D329" i="5"/>
  <c r="E300" i="5"/>
  <c r="D300" i="5"/>
  <c r="D299" i="5" s="1"/>
  <c r="E297" i="5"/>
  <c r="D297" i="5"/>
  <c r="D296" i="5" s="1"/>
  <c r="E242" i="5"/>
  <c r="D242" i="5"/>
  <c r="G386" i="5" l="1"/>
  <c r="E241" i="5"/>
  <c r="G242" i="5"/>
  <c r="E296" i="5"/>
  <c r="E328" i="5"/>
  <c r="G329" i="5"/>
  <c r="E346" i="5"/>
  <c r="G347" i="5"/>
  <c r="E554" i="5"/>
  <c r="E553" i="5" s="1"/>
  <c r="G555" i="5"/>
  <c r="D346" i="5"/>
  <c r="D345" i="5" s="1"/>
  <c r="D328" i="5"/>
  <c r="E299" i="5"/>
  <c r="D241" i="5"/>
  <c r="E215" i="5"/>
  <c r="D215" i="5"/>
  <c r="E200" i="5"/>
  <c r="D200" i="5"/>
  <c r="D199" i="5" s="1"/>
  <c r="E139" i="5"/>
  <c r="E137" i="5"/>
  <c r="E171" i="5"/>
  <c r="D171" i="5"/>
  <c r="E151" i="5"/>
  <c r="D151" i="5"/>
  <c r="E91" i="5"/>
  <c r="D91" i="5"/>
  <c r="D90" i="5" s="1"/>
  <c r="E73" i="5"/>
  <c r="D73" i="5"/>
  <c r="E38" i="5"/>
  <c r="D38" i="5"/>
  <c r="D37" i="5" s="1"/>
  <c r="E72" i="5" l="1"/>
  <c r="E199" i="5"/>
  <c r="G241" i="5"/>
  <c r="G151" i="5"/>
  <c r="E37" i="5"/>
  <c r="G38" i="5"/>
  <c r="E170" i="5"/>
  <c r="G171" i="5"/>
  <c r="G328" i="5"/>
  <c r="E214" i="5"/>
  <c r="G215" i="5"/>
  <c r="G554" i="5"/>
  <c r="E345" i="5"/>
  <c r="G346" i="5"/>
  <c r="D553" i="5"/>
  <c r="D214" i="5"/>
  <c r="D170" i="5"/>
  <c r="E90" i="5"/>
  <c r="D72" i="5"/>
  <c r="E680" i="5"/>
  <c r="D680" i="5"/>
  <c r="E682" i="5"/>
  <c r="D682" i="5"/>
  <c r="E675" i="5"/>
  <c r="D675" i="5"/>
  <c r="E677" i="5"/>
  <c r="D677" i="5"/>
  <c r="E672" i="5"/>
  <c r="D672" i="5"/>
  <c r="D671" i="5" s="1"/>
  <c r="E669" i="5"/>
  <c r="D669" i="5"/>
  <c r="D668" i="5" s="1"/>
  <c r="E664" i="5"/>
  <c r="D664" i="5"/>
  <c r="E666" i="5"/>
  <c r="D666" i="5"/>
  <c r="E659" i="5"/>
  <c r="D659" i="5"/>
  <c r="E661" i="5"/>
  <c r="D661" i="5"/>
  <c r="E656" i="5"/>
  <c r="D656" i="5"/>
  <c r="D655" i="5" s="1"/>
  <c r="E651" i="5"/>
  <c r="D651" i="5"/>
  <c r="E653" i="5"/>
  <c r="D653" i="5"/>
  <c r="E646" i="5"/>
  <c r="D646" i="5"/>
  <c r="E648" i="5"/>
  <c r="D648" i="5"/>
  <c r="D639" i="5"/>
  <c r="E641" i="5"/>
  <c r="D641" i="5"/>
  <c r="E643" i="5"/>
  <c r="D643" i="5"/>
  <c r="E632" i="5"/>
  <c r="D632" i="5"/>
  <c r="E634" i="5"/>
  <c r="D634" i="5"/>
  <c r="E636" i="5"/>
  <c r="D636" i="5"/>
  <c r="E629" i="5"/>
  <c r="D629" i="5"/>
  <c r="D628" i="5" s="1"/>
  <c r="E626" i="5"/>
  <c r="D626" i="5"/>
  <c r="D625" i="5" s="1"/>
  <c r="E623" i="5"/>
  <c r="D623" i="5"/>
  <c r="D622" i="5" s="1"/>
  <c r="E620" i="5"/>
  <c r="D620" i="5"/>
  <c r="D619" i="5" s="1"/>
  <c r="E617" i="5"/>
  <c r="D617" i="5"/>
  <c r="D616" i="5" s="1"/>
  <c r="E614" i="5"/>
  <c r="D614" i="5"/>
  <c r="D613" i="5" s="1"/>
  <c r="E611" i="5"/>
  <c r="D611" i="5"/>
  <c r="E609" i="5"/>
  <c r="D609" i="5"/>
  <c r="E607" i="5"/>
  <c r="D607" i="5"/>
  <c r="E604" i="5"/>
  <c r="D604" i="5"/>
  <c r="D603" i="5" s="1"/>
  <c r="E601" i="5"/>
  <c r="D601" i="5"/>
  <c r="D600" i="5" s="1"/>
  <c r="E598" i="5"/>
  <c r="D598" i="5"/>
  <c r="D597" i="5" s="1"/>
  <c r="E593" i="5"/>
  <c r="D593" i="5"/>
  <c r="E591" i="5"/>
  <c r="D591" i="5"/>
  <c r="E595" i="5"/>
  <c r="D595" i="5"/>
  <c r="E578" i="5"/>
  <c r="D578" i="5"/>
  <c r="G646" i="5" l="1"/>
  <c r="G661" i="5"/>
  <c r="G666" i="5"/>
  <c r="G677" i="5"/>
  <c r="G593" i="5"/>
  <c r="G607" i="5"/>
  <c r="E616" i="5"/>
  <c r="G617" i="5"/>
  <c r="E628" i="5"/>
  <c r="G629" i="5"/>
  <c r="G170" i="5"/>
  <c r="D590" i="5"/>
  <c r="G648" i="5"/>
  <c r="G653" i="5"/>
  <c r="E655" i="5"/>
  <c r="G656" i="5"/>
  <c r="G659" i="5"/>
  <c r="G664" i="5"/>
  <c r="E671" i="5"/>
  <c r="G672" i="5"/>
  <c r="G675" i="5"/>
  <c r="G680" i="5"/>
  <c r="G651" i="5"/>
  <c r="E668" i="5"/>
  <c r="G669" i="5"/>
  <c r="G682" i="5"/>
  <c r="G37" i="5"/>
  <c r="G595" i="5"/>
  <c r="E600" i="5"/>
  <c r="G601" i="5"/>
  <c r="G611" i="5"/>
  <c r="E622" i="5"/>
  <c r="G623" i="5"/>
  <c r="G634" i="5"/>
  <c r="G578" i="5"/>
  <c r="E590" i="5"/>
  <c r="G591" i="5"/>
  <c r="E597" i="5"/>
  <c r="G598" i="5"/>
  <c r="E603" i="5"/>
  <c r="G604" i="5"/>
  <c r="G609" i="5"/>
  <c r="E613" i="5"/>
  <c r="G614" i="5"/>
  <c r="E619" i="5"/>
  <c r="E625" i="5"/>
  <c r="G626" i="5"/>
  <c r="G636" i="5"/>
  <c r="G632" i="5"/>
  <c r="G345" i="5"/>
  <c r="G553" i="5"/>
  <c r="E213" i="5"/>
  <c r="G214" i="5"/>
  <c r="E575" i="5"/>
  <c r="D575" i="5"/>
  <c r="D574" i="5" s="1"/>
  <c r="D213" i="5"/>
  <c r="D674" i="5"/>
  <c r="D679" i="5"/>
  <c r="E679" i="5"/>
  <c r="E674" i="5"/>
  <c r="D663" i="5"/>
  <c r="E663" i="5"/>
  <c r="D658" i="5"/>
  <c r="E658" i="5"/>
  <c r="D650" i="5"/>
  <c r="E650" i="5"/>
  <c r="E645" i="5"/>
  <c r="D645" i="5"/>
  <c r="D638" i="5"/>
  <c r="E638" i="5"/>
  <c r="D631" i="5"/>
  <c r="E631" i="5"/>
  <c r="E606" i="5"/>
  <c r="D606" i="5"/>
  <c r="E455" i="5"/>
  <c r="E452" i="5" s="1"/>
  <c r="E451" i="5" s="1"/>
  <c r="D455" i="5"/>
  <c r="E418" i="5"/>
  <c r="D418" i="5"/>
  <c r="D417" i="5" s="1"/>
  <c r="E421" i="5"/>
  <c r="E423" i="5"/>
  <c r="D421" i="5"/>
  <c r="D423" i="5"/>
  <c r="D426" i="5"/>
  <c r="D425" i="5" s="1"/>
  <c r="E432" i="5"/>
  <c r="E438" i="5"/>
  <c r="D432" i="5"/>
  <c r="D431" i="5" s="1"/>
  <c r="D438" i="5"/>
  <c r="D437" i="5" s="1"/>
  <c r="D448" i="5"/>
  <c r="D447" i="5" s="1"/>
  <c r="D446" i="5" s="1"/>
  <c r="E442" i="5"/>
  <c r="D442" i="5"/>
  <c r="E444" i="5"/>
  <c r="D444" i="5"/>
  <c r="E390" i="5"/>
  <c r="D390" i="5"/>
  <c r="E392" i="5"/>
  <c r="D392" i="5"/>
  <c r="E394" i="5"/>
  <c r="D394" i="5"/>
  <c r="D397" i="5"/>
  <c r="D396" i="5" s="1"/>
  <c r="D400" i="5"/>
  <c r="E381" i="5"/>
  <c r="D381" i="5"/>
  <c r="D380" i="5" s="1"/>
  <c r="D379" i="5" s="1"/>
  <c r="E352" i="5"/>
  <c r="D355" i="5"/>
  <c r="D354" i="5" s="1"/>
  <c r="E359" i="5"/>
  <c r="D359" i="5"/>
  <c r="D358" i="5" s="1"/>
  <c r="E362" i="5"/>
  <c r="D362" i="5"/>
  <c r="D364" i="5"/>
  <c r="D368" i="5"/>
  <c r="D367" i="5" s="1"/>
  <c r="D372" i="5"/>
  <c r="D371" i="5" s="1"/>
  <c r="D370" i="5" s="1"/>
  <c r="E376" i="5"/>
  <c r="D339" i="5"/>
  <c r="D338" i="5" s="1"/>
  <c r="D332" i="5"/>
  <c r="E319" i="5"/>
  <c r="E322" i="5"/>
  <c r="D322" i="5"/>
  <c r="D321" i="5" s="1"/>
  <c r="E325" i="5"/>
  <c r="D309" i="5"/>
  <c r="E312" i="5"/>
  <c r="D312" i="5"/>
  <c r="E315" i="5"/>
  <c r="D343" i="5"/>
  <c r="E283" i="5"/>
  <c r="D283" i="5"/>
  <c r="D282" i="5" s="1"/>
  <c r="E286" i="5"/>
  <c r="D286" i="5"/>
  <c r="D290" i="5"/>
  <c r="E294" i="5"/>
  <c r="D304" i="5"/>
  <c r="D268" i="5"/>
  <c r="D267" i="5" s="1"/>
  <c r="E271" i="5"/>
  <c r="D271" i="5"/>
  <c r="E273" i="5"/>
  <c r="E277" i="5"/>
  <c r="D277" i="5"/>
  <c r="D276" i="5" s="1"/>
  <c r="D275" i="5" s="1"/>
  <c r="E263" i="5"/>
  <c r="D263" i="5"/>
  <c r="D262" i="5" s="1"/>
  <c r="D261" i="5" s="1"/>
  <c r="D260" i="5" s="1"/>
  <c r="D258" i="5"/>
  <c r="E220" i="5"/>
  <c r="E224" i="5"/>
  <c r="E226" i="5"/>
  <c r="D226" i="5"/>
  <c r="E229" i="5"/>
  <c r="E231" i="5"/>
  <c r="E234" i="5"/>
  <c r="D234" i="5"/>
  <c r="E236" i="5"/>
  <c r="D236" i="5"/>
  <c r="D239" i="5"/>
  <c r="D238" i="5" s="1"/>
  <c r="D250" i="5"/>
  <c r="G250" i="5" s="1"/>
  <c r="E196" i="5"/>
  <c r="D196" i="5"/>
  <c r="D195" i="5" s="1"/>
  <c r="D194" i="5" s="1"/>
  <c r="E203" i="5"/>
  <c r="E207" i="5"/>
  <c r="D207" i="5"/>
  <c r="E211" i="5"/>
  <c r="D211" i="5"/>
  <c r="D210" i="5" s="1"/>
  <c r="D209" i="5" s="1"/>
  <c r="E189" i="5"/>
  <c r="D189" i="5"/>
  <c r="D191" i="5"/>
  <c r="E177" i="5"/>
  <c r="D177" i="5"/>
  <c r="E175" i="5"/>
  <c r="D175" i="5"/>
  <c r="D179" i="5"/>
  <c r="D166" i="5"/>
  <c r="E168" i="5"/>
  <c r="D168" i="5"/>
  <c r="E155" i="5"/>
  <c r="D155" i="5"/>
  <c r="E157" i="5"/>
  <c r="D157" i="5"/>
  <c r="E160" i="5"/>
  <c r="D160" i="5"/>
  <c r="E162" i="5"/>
  <c r="D162" i="5"/>
  <c r="E134" i="5"/>
  <c r="D134" i="5"/>
  <c r="D133" i="5" s="1"/>
  <c r="D137" i="5"/>
  <c r="G137" i="5" s="1"/>
  <c r="D142" i="5"/>
  <c r="D144" i="5"/>
  <c r="D146" i="5"/>
  <c r="D149" i="5"/>
  <c r="D148" i="5" s="1"/>
  <c r="E111" i="5"/>
  <c r="D111" i="5"/>
  <c r="D110" i="5" s="1"/>
  <c r="D109" i="5" s="1"/>
  <c r="E119" i="5"/>
  <c r="D119" i="5"/>
  <c r="D118" i="5" s="1"/>
  <c r="D117" i="5" s="1"/>
  <c r="E17" i="5"/>
  <c r="D17" i="5"/>
  <c r="E19" i="5"/>
  <c r="D19" i="5"/>
  <c r="E21" i="5"/>
  <c r="D21" i="5"/>
  <c r="E24" i="5"/>
  <c r="D24" i="5"/>
  <c r="E26" i="5"/>
  <c r="E29" i="5"/>
  <c r="D26" i="5"/>
  <c r="D104" i="5" l="1"/>
  <c r="D589" i="5"/>
  <c r="D588" i="5" s="1"/>
  <c r="D452" i="5"/>
  <c r="G362" i="5"/>
  <c r="G421" i="5"/>
  <c r="G679" i="5"/>
  <c r="G234" i="5"/>
  <c r="G226" i="5"/>
  <c r="E285" i="5"/>
  <c r="G286" i="5"/>
  <c r="G650" i="5"/>
  <c r="G597" i="5"/>
  <c r="G668" i="5"/>
  <c r="G655" i="5"/>
  <c r="G628" i="5"/>
  <c r="E380" i="5"/>
  <c r="E379" i="5" s="1"/>
  <c r="G381" i="5"/>
  <c r="G394" i="5"/>
  <c r="G390" i="5"/>
  <c r="G606" i="5"/>
  <c r="G603" i="5"/>
  <c r="G671" i="5"/>
  <c r="G24" i="5"/>
  <c r="G19" i="5"/>
  <c r="G189" i="5"/>
  <c r="G645" i="5"/>
  <c r="G134" i="5"/>
  <c r="E589" i="5"/>
  <c r="E588" i="5" s="1"/>
  <c r="G663" i="5"/>
  <c r="E574" i="5"/>
  <c r="G575" i="5"/>
  <c r="G613" i="5"/>
  <c r="G26" i="5"/>
  <c r="G21" i="5"/>
  <c r="G17" i="5"/>
  <c r="G168" i="5"/>
  <c r="G175" i="5"/>
  <c r="G236" i="5"/>
  <c r="G271" i="5"/>
  <c r="G283" i="5"/>
  <c r="E311" i="5"/>
  <c r="G312" i="5"/>
  <c r="G631" i="5"/>
  <c r="G658" i="5"/>
  <c r="G674" i="5"/>
  <c r="G625" i="5"/>
  <c r="G622" i="5"/>
  <c r="G392" i="5"/>
  <c r="G590" i="5"/>
  <c r="G600" i="5"/>
  <c r="G616" i="5"/>
  <c r="E437" i="5"/>
  <c r="G438" i="5"/>
  <c r="G359" i="5"/>
  <c r="E417" i="5"/>
  <c r="G418" i="5"/>
  <c r="G322" i="5"/>
  <c r="E206" i="5"/>
  <c r="G207" i="5"/>
  <c r="E210" i="5"/>
  <c r="E209" i="5" s="1"/>
  <c r="E195" i="5"/>
  <c r="G196" i="5"/>
  <c r="E118" i="5"/>
  <c r="E117" i="5" s="1"/>
  <c r="G119" i="5"/>
  <c r="G277" i="5"/>
  <c r="G455" i="5"/>
  <c r="G213" i="5"/>
  <c r="D165" i="5"/>
  <c r="D164" i="5" s="1"/>
  <c r="D420" i="5"/>
  <c r="D416" i="5" s="1"/>
  <c r="D415" i="5" s="1"/>
  <c r="E420" i="5"/>
  <c r="E426" i="5"/>
  <c r="E431" i="5"/>
  <c r="D441" i="5"/>
  <c r="D440" i="5" s="1"/>
  <c r="E441" i="5"/>
  <c r="E440" i="5" s="1"/>
  <c r="E448" i="5"/>
  <c r="E389" i="5"/>
  <c r="E400" i="5"/>
  <c r="D399" i="5"/>
  <c r="D389" i="5"/>
  <c r="D385" i="5" s="1"/>
  <c r="E397" i="5"/>
  <c r="D378" i="5"/>
  <c r="D361" i="5"/>
  <c r="D357" i="5" s="1"/>
  <c r="E355" i="5"/>
  <c r="E375" i="5"/>
  <c r="D366" i="5"/>
  <c r="E351" i="5"/>
  <c r="D376" i="5"/>
  <c r="D375" i="5" s="1"/>
  <c r="D374" i="5" s="1"/>
  <c r="D352" i="5"/>
  <c r="D351" i="5" s="1"/>
  <c r="D350" i="5" s="1"/>
  <c r="E372" i="5"/>
  <c r="E368" i="5"/>
  <c r="E364" i="5"/>
  <c r="E358" i="5"/>
  <c r="D337" i="5"/>
  <c r="D331" i="5"/>
  <c r="D327" i="5" s="1"/>
  <c r="E332" i="5"/>
  <c r="E339" i="5"/>
  <c r="E318" i="5"/>
  <c r="E324" i="5"/>
  <c r="D325" i="5"/>
  <c r="D324" i="5" s="1"/>
  <c r="D319" i="5"/>
  <c r="D318" i="5" s="1"/>
  <c r="E321" i="5"/>
  <c r="D342" i="5"/>
  <c r="D341" i="5" s="1"/>
  <c r="D308" i="5"/>
  <c r="E314" i="5"/>
  <c r="D315" i="5"/>
  <c r="D314" i="5" s="1"/>
  <c r="D311" i="5"/>
  <c r="E343" i="5"/>
  <c r="E309" i="5"/>
  <c r="E293" i="5"/>
  <c r="D303" i="5"/>
  <c r="D302" i="5" s="1"/>
  <c r="D289" i="5"/>
  <c r="D288" i="5" s="1"/>
  <c r="D285" i="5"/>
  <c r="D273" i="5"/>
  <c r="G273" i="5" s="1"/>
  <c r="D294" i="5"/>
  <c r="D293" i="5" s="1"/>
  <c r="D292" i="5" s="1"/>
  <c r="E304" i="5"/>
  <c r="E290" i="5"/>
  <c r="E282" i="5"/>
  <c r="E270" i="5"/>
  <c r="E276" i="5"/>
  <c r="E268" i="5"/>
  <c r="E262" i="5"/>
  <c r="E258" i="5"/>
  <c r="D233" i="5"/>
  <c r="D257" i="5"/>
  <c r="D253" i="5" s="1"/>
  <c r="E223" i="5"/>
  <c r="D224" i="5"/>
  <c r="G224" i="5" s="1"/>
  <c r="D220" i="5"/>
  <c r="D219" i="5" s="1"/>
  <c r="D218" i="5" s="1"/>
  <c r="D249" i="5"/>
  <c r="D248" i="5" s="1"/>
  <c r="E228" i="5"/>
  <c r="D231" i="5"/>
  <c r="G231" i="5" s="1"/>
  <c r="D229" i="5"/>
  <c r="G229" i="5" s="1"/>
  <c r="E249" i="5"/>
  <c r="E239" i="5"/>
  <c r="E233" i="5"/>
  <c r="E219" i="5"/>
  <c r="D206" i="5"/>
  <c r="D205" i="5" s="1"/>
  <c r="E202" i="5"/>
  <c r="D203" i="5"/>
  <c r="D202" i="5" s="1"/>
  <c r="D198" i="5" s="1"/>
  <c r="D188" i="5"/>
  <c r="D187" i="5" s="1"/>
  <c r="E191" i="5"/>
  <c r="D174" i="5"/>
  <c r="D173" i="5" s="1"/>
  <c r="E179" i="5"/>
  <c r="E166" i="5"/>
  <c r="D159" i="5"/>
  <c r="E159" i="5"/>
  <c r="E154" i="5"/>
  <c r="D154" i="5"/>
  <c r="D141" i="5"/>
  <c r="E149" i="5"/>
  <c r="E136" i="5"/>
  <c r="E146" i="5"/>
  <c r="E144" i="5"/>
  <c r="E142" i="5"/>
  <c r="D139" i="5"/>
  <c r="E133" i="5"/>
  <c r="E110" i="5"/>
  <c r="E23" i="5"/>
  <c r="D16" i="5"/>
  <c r="D23" i="5"/>
  <c r="E28" i="5"/>
  <c r="E16" i="5"/>
  <c r="D402" i="5" l="1"/>
  <c r="D451" i="5"/>
  <c r="D450" i="5" s="1"/>
  <c r="D307" i="5"/>
  <c r="D349" i="5"/>
  <c r="G315" i="5"/>
  <c r="G191" i="5"/>
  <c r="G314" i="5"/>
  <c r="G588" i="5"/>
  <c r="G311" i="5"/>
  <c r="G420" i="5"/>
  <c r="G133" i="5"/>
  <c r="G166" i="5"/>
  <c r="E331" i="5"/>
  <c r="E327" i="5" s="1"/>
  <c r="G332" i="5"/>
  <c r="G364" i="5"/>
  <c r="G389" i="5"/>
  <c r="G574" i="5"/>
  <c r="G16" i="5"/>
  <c r="G23" i="5"/>
  <c r="D136" i="5"/>
  <c r="D132" i="5" s="1"/>
  <c r="G139" i="5"/>
  <c r="G233" i="5"/>
  <c r="G351" i="5"/>
  <c r="G589" i="5"/>
  <c r="G144" i="5"/>
  <c r="G268" i="5"/>
  <c r="G146" i="5"/>
  <c r="G142" i="5"/>
  <c r="G149" i="5"/>
  <c r="G239" i="5"/>
  <c r="E281" i="5"/>
  <c r="G282" i="5"/>
  <c r="G352" i="5"/>
  <c r="G380" i="5"/>
  <c r="G285" i="5"/>
  <c r="G448" i="5"/>
  <c r="G437" i="5"/>
  <c r="G325" i="5"/>
  <c r="E354" i="5"/>
  <c r="G355" i="5"/>
  <c r="G397" i="5"/>
  <c r="E342" i="5"/>
  <c r="E341" i="5" s="1"/>
  <c r="G343" i="5"/>
  <c r="E257" i="5"/>
  <c r="G258" i="5"/>
  <c r="G324" i="5"/>
  <c r="E308" i="5"/>
  <c r="E307" i="5" s="1"/>
  <c r="G309" i="5"/>
  <c r="G358" i="5"/>
  <c r="E399" i="5"/>
  <c r="G400" i="5"/>
  <c r="E292" i="5"/>
  <c r="G293" i="5"/>
  <c r="G321" i="5"/>
  <c r="G318" i="5"/>
  <c r="G426" i="5"/>
  <c r="G417" i="5"/>
  <c r="G294" i="5"/>
  <c r="G319" i="5"/>
  <c r="E198" i="5"/>
  <c r="G202" i="5"/>
  <c r="G203" i="5"/>
  <c r="E205" i="5"/>
  <c r="G206" i="5"/>
  <c r="G220" i="5"/>
  <c r="G368" i="5"/>
  <c r="G118" i="5"/>
  <c r="G219" i="5"/>
  <c r="G276" i="5"/>
  <c r="G452" i="5"/>
  <c r="G372" i="5"/>
  <c r="E194" i="5"/>
  <c r="G195" i="5"/>
  <c r="E303" i="5"/>
  <c r="E302" i="5" s="1"/>
  <c r="G304" i="5"/>
  <c r="G249" i="5"/>
  <c r="E289" i="5"/>
  <c r="E288" i="5" s="1"/>
  <c r="G290" i="5"/>
  <c r="G339" i="5"/>
  <c r="G375" i="5"/>
  <c r="G379" i="5"/>
  <c r="G376" i="5"/>
  <c r="D317" i="5"/>
  <c r="E317" i="5"/>
  <c r="D193" i="5"/>
  <c r="E238" i="5"/>
  <c r="E165" i="5"/>
  <c r="E148" i="5"/>
  <c r="E425" i="5"/>
  <c r="E416" i="5" s="1"/>
  <c r="E415" i="5" s="1"/>
  <c r="E447" i="5"/>
  <c r="E446" i="5" s="1"/>
  <c r="D281" i="5"/>
  <c r="D280" i="5" s="1"/>
  <c r="E396" i="5"/>
  <c r="E378" i="5"/>
  <c r="E367" i="5"/>
  <c r="E361" i="5"/>
  <c r="E371" i="5"/>
  <c r="E374" i="5"/>
  <c r="E338" i="5"/>
  <c r="D270" i="5"/>
  <c r="G270" i="5" s="1"/>
  <c r="E267" i="5"/>
  <c r="E275" i="5"/>
  <c r="D252" i="5"/>
  <c r="E261" i="5"/>
  <c r="D223" i="5"/>
  <c r="G223" i="5" s="1"/>
  <c r="D228" i="5"/>
  <c r="G228" i="5" s="1"/>
  <c r="E188" i="5"/>
  <c r="E248" i="5"/>
  <c r="E218" i="5"/>
  <c r="E174" i="5"/>
  <c r="E173" i="5" s="1"/>
  <c r="E153" i="5"/>
  <c r="D153" i="5"/>
  <c r="E141" i="5"/>
  <c r="E109" i="5"/>
  <c r="E104" i="5" s="1"/>
  <c r="E402" i="5" l="1"/>
  <c r="E217" i="5"/>
  <c r="E385" i="5"/>
  <c r="D306" i="5"/>
  <c r="G136" i="5"/>
  <c r="G174" i="5"/>
  <c r="E222" i="5"/>
  <c r="G238" i="5"/>
  <c r="G281" i="5"/>
  <c r="G141" i="5"/>
  <c r="G267" i="5"/>
  <c r="G361" i="5"/>
  <c r="G148" i="5"/>
  <c r="G331" i="5"/>
  <c r="E187" i="5"/>
  <c r="G188" i="5"/>
  <c r="E164" i="5"/>
  <c r="G165" i="5"/>
  <c r="G447" i="5"/>
  <c r="G425" i="5"/>
  <c r="E253" i="5"/>
  <c r="G257" i="5"/>
  <c r="G354" i="5"/>
  <c r="G396" i="5"/>
  <c r="G399" i="5"/>
  <c r="G341" i="5"/>
  <c r="E350" i="5"/>
  <c r="G317" i="5"/>
  <c r="G292" i="5"/>
  <c r="G308" i="5"/>
  <c r="G342" i="5"/>
  <c r="G205" i="5"/>
  <c r="G198" i="5"/>
  <c r="E193" i="5"/>
  <c r="G367" i="5"/>
  <c r="E450" i="5"/>
  <c r="G451" i="5"/>
  <c r="G275" i="5"/>
  <c r="G374" i="5"/>
  <c r="G378" i="5"/>
  <c r="G289" i="5"/>
  <c r="G194" i="5"/>
  <c r="G117" i="5"/>
  <c r="G218" i="5"/>
  <c r="G248" i="5"/>
  <c r="G302" i="5"/>
  <c r="G288" i="5"/>
  <c r="G338" i="5"/>
  <c r="G371" i="5"/>
  <c r="G303" i="5"/>
  <c r="D279" i="5"/>
  <c r="D222" i="5"/>
  <c r="D217" i="5" s="1"/>
  <c r="D131" i="5"/>
  <c r="E132" i="5"/>
  <c r="E357" i="5"/>
  <c r="E366" i="5"/>
  <c r="E370" i="5"/>
  <c r="E337" i="5"/>
  <c r="E306" i="5" s="1"/>
  <c r="D266" i="5"/>
  <c r="D265" i="5" s="1"/>
  <c r="E280" i="5"/>
  <c r="E266" i="5"/>
  <c r="E260" i="5"/>
  <c r="G327" i="5" l="1"/>
  <c r="G187" i="5"/>
  <c r="G132" i="5"/>
  <c r="G222" i="5"/>
  <c r="G266" i="5"/>
  <c r="G164" i="5"/>
  <c r="G173" i="5"/>
  <c r="G446" i="5"/>
  <c r="G193" i="5"/>
  <c r="G357" i="5"/>
  <c r="G350" i="5"/>
  <c r="G253" i="5"/>
  <c r="G307" i="5"/>
  <c r="G385" i="5"/>
  <c r="G416" i="5"/>
  <c r="G450" i="5"/>
  <c r="G337" i="5"/>
  <c r="G280" i="5"/>
  <c r="G370" i="5"/>
  <c r="G366" i="5"/>
  <c r="G104" i="5"/>
  <c r="E349" i="5"/>
  <c r="D130" i="5"/>
  <c r="E265" i="5"/>
  <c r="E252" i="5"/>
  <c r="E131" i="5"/>
  <c r="G217" i="5" l="1"/>
  <c r="G131" i="5"/>
  <c r="G415" i="5"/>
  <c r="G349" i="5"/>
  <c r="G252" i="5"/>
  <c r="G265" i="5"/>
  <c r="G306" i="5"/>
  <c r="E279" i="5"/>
  <c r="E130" i="5"/>
  <c r="G402" i="5" l="1"/>
  <c r="G130" i="5"/>
  <c r="G279" i="5"/>
  <c r="D32" i="5"/>
  <c r="D31" i="5" s="1"/>
  <c r="D586" i="5"/>
  <c r="D585" i="5" s="1"/>
  <c r="D572" i="5"/>
  <c r="D571" i="5" s="1"/>
  <c r="D570" i="5" s="1"/>
  <c r="D567" i="5"/>
  <c r="D566" i="5" s="1"/>
  <c r="D565" i="5" s="1"/>
  <c r="D564" i="5" s="1"/>
  <c r="D562" i="5"/>
  <c r="D561" i="5" s="1"/>
  <c r="D546" i="5"/>
  <c r="D545" i="5" s="1"/>
  <c r="D544" i="5" s="1"/>
  <c r="D539" i="5"/>
  <c r="D538" i="5" s="1"/>
  <c r="D536" i="5"/>
  <c r="D535" i="5" s="1"/>
  <c r="D533" i="5"/>
  <c r="D532" i="5" s="1"/>
  <c r="D519" i="5"/>
  <c r="D518" i="5" s="1"/>
  <c r="D505" i="5"/>
  <c r="D504" i="5" s="1"/>
  <c r="D502" i="5"/>
  <c r="D501" i="5" s="1"/>
  <c r="D489" i="5"/>
  <c r="D488" i="5" s="1"/>
  <c r="D486" i="5"/>
  <c r="D485" i="5" s="1"/>
  <c r="D483" i="5"/>
  <c r="D482" i="5" s="1"/>
  <c r="D480" i="5"/>
  <c r="D479" i="5" s="1"/>
  <c r="D477" i="5"/>
  <c r="D476" i="5" s="1"/>
  <c r="D474" i="5"/>
  <c r="D473" i="5" s="1"/>
  <c r="D471" i="5"/>
  <c r="D470" i="5" s="1"/>
  <c r="D468" i="5"/>
  <c r="D467" i="5" s="1"/>
  <c r="D465" i="5"/>
  <c r="D464" i="5" s="1"/>
  <c r="D102" i="5"/>
  <c r="D101" i="5" s="1"/>
  <c r="D99" i="5"/>
  <c r="D98" i="5" s="1"/>
  <c r="D95" i="5"/>
  <c r="D94" i="5" s="1"/>
  <c r="D93" i="5" s="1"/>
  <c r="D79" i="5"/>
  <c r="D78" i="5" s="1"/>
  <c r="D76" i="5"/>
  <c r="D75" i="5" s="1"/>
  <c r="D71" i="5" s="1"/>
  <c r="D70" i="5" s="1"/>
  <c r="D67" i="5"/>
  <c r="D66" i="5" s="1"/>
  <c r="D64" i="5"/>
  <c r="D63" i="5" s="1"/>
  <c r="D58" i="5"/>
  <c r="D57" i="5" s="1"/>
  <c r="D51" i="5"/>
  <c r="D50" i="5" s="1"/>
  <c r="D49" i="5" s="1"/>
  <c r="D47" i="5"/>
  <c r="D46" i="5" s="1"/>
  <c r="E12" i="5"/>
  <c r="D12" i="5"/>
  <c r="D11" i="5" s="1"/>
  <c r="D7" i="5" s="1"/>
  <c r="D56" i="5" l="1"/>
  <c r="D463" i="5"/>
  <c r="D462" i="5" s="1"/>
  <c r="D531" i="5"/>
  <c r="D530" i="5" s="1"/>
  <c r="D560" i="5"/>
  <c r="D559" i="5" s="1"/>
  <c r="D558" i="5" s="1"/>
  <c r="D514" i="5"/>
  <c r="D513" i="5" s="1"/>
  <c r="D584" i="5"/>
  <c r="D583" i="5" s="1"/>
  <c r="E11" i="5"/>
  <c r="E7" i="5" s="1"/>
  <c r="G12" i="5"/>
  <c r="D569" i="5"/>
  <c r="E76" i="5"/>
  <c r="E502" i="5"/>
  <c r="E536" i="5"/>
  <c r="E546" i="5"/>
  <c r="E567" i="5"/>
  <c r="E35" i="5"/>
  <c r="D29" i="5"/>
  <c r="E465" i="5"/>
  <c r="E562" i="5"/>
  <c r="E32" i="5"/>
  <c r="E79" i="5"/>
  <c r="E47" i="5"/>
  <c r="E572" i="5"/>
  <c r="E67" i="5"/>
  <c r="E102" i="5"/>
  <c r="E480" i="5"/>
  <c r="E486" i="5"/>
  <c r="E519" i="5"/>
  <c r="E586" i="5"/>
  <c r="E533" i="5"/>
  <c r="E539" i="5"/>
  <c r="E471" i="5"/>
  <c r="E477" i="5"/>
  <c r="E483" i="5"/>
  <c r="E489" i="5"/>
  <c r="E505" i="5"/>
  <c r="E468" i="5"/>
  <c r="E474" i="5"/>
  <c r="D97" i="5"/>
  <c r="E99" i="5"/>
  <c r="E95" i="5"/>
  <c r="E58" i="5"/>
  <c r="E64" i="5"/>
  <c r="E51" i="5"/>
  <c r="D45" i="5"/>
  <c r="D44" i="5"/>
  <c r="G99" i="5" l="1"/>
  <c r="G58" i="5"/>
  <c r="G572" i="5"/>
  <c r="G76" i="5"/>
  <c r="G468" i="5"/>
  <c r="G477" i="5"/>
  <c r="G480" i="5"/>
  <c r="G465" i="5"/>
  <c r="G489" i="5"/>
  <c r="G519" i="5"/>
  <c r="G474" i="5"/>
  <c r="G483" i="5"/>
  <c r="G533" i="5"/>
  <c r="G486" i="5"/>
  <c r="G102" i="5"/>
  <c r="G586" i="5"/>
  <c r="G47" i="5"/>
  <c r="G51" i="5"/>
  <c r="G79" i="5"/>
  <c r="G64" i="5"/>
  <c r="G67" i="5"/>
  <c r="G562" i="5"/>
  <c r="G567" i="5"/>
  <c r="G11" i="5"/>
  <c r="E75" i="5"/>
  <c r="E57" i="5"/>
  <c r="D69" i="5"/>
  <c r="E566" i="5"/>
  <c r="E535" i="5"/>
  <c r="E479" i="5"/>
  <c r="E464" i="5"/>
  <c r="E501" i="5"/>
  <c r="E561" i="5"/>
  <c r="D28" i="5"/>
  <c r="E31" i="5"/>
  <c r="E46" i="5"/>
  <c r="E78" i="5"/>
  <c r="E34" i="5"/>
  <c r="E545" i="5"/>
  <c r="E101" i="5"/>
  <c r="E485" i="5"/>
  <c r="E66" i="5"/>
  <c r="E571" i="5"/>
  <c r="E518" i="5"/>
  <c r="E585" i="5"/>
  <c r="E538" i="5"/>
  <c r="E532" i="5"/>
  <c r="E473" i="5"/>
  <c r="E482" i="5"/>
  <c r="E467" i="5"/>
  <c r="E476" i="5"/>
  <c r="E504" i="5"/>
  <c r="E470" i="5"/>
  <c r="E488" i="5"/>
  <c r="E98" i="5"/>
  <c r="E94" i="5"/>
  <c r="E63" i="5"/>
  <c r="E50" i="5"/>
  <c r="E49" i="5" s="1"/>
  <c r="E56" i="5" l="1"/>
  <c r="E71" i="5"/>
  <c r="E531" i="5"/>
  <c r="E463" i="5"/>
  <c r="E462" i="5" s="1"/>
  <c r="G98" i="5"/>
  <c r="G571" i="5"/>
  <c r="G57" i="5"/>
  <c r="G75" i="5"/>
  <c r="G482" i="5"/>
  <c r="G485" i="5"/>
  <c r="G473" i="5"/>
  <c r="E514" i="5"/>
  <c r="E513" i="5" s="1"/>
  <c r="G518" i="5"/>
  <c r="G464" i="5"/>
  <c r="G476" i="5"/>
  <c r="G532" i="5"/>
  <c r="G488" i="5"/>
  <c r="G467" i="5"/>
  <c r="G479" i="5"/>
  <c r="G101" i="5"/>
  <c r="G50" i="5"/>
  <c r="G66" i="5"/>
  <c r="G63" i="5"/>
  <c r="G585" i="5"/>
  <c r="G78" i="5"/>
  <c r="G561" i="5"/>
  <c r="G46" i="5"/>
  <c r="G566" i="5"/>
  <c r="E15" i="5"/>
  <c r="E14" i="5" s="1"/>
  <c r="E570" i="5"/>
  <c r="E565" i="5"/>
  <c r="E544" i="5"/>
  <c r="E44" i="5"/>
  <c r="E560" i="5"/>
  <c r="E45" i="5"/>
  <c r="E97" i="5"/>
  <c r="E584" i="5"/>
  <c r="E93" i="5"/>
  <c r="E530" i="5" l="1"/>
  <c r="G541" i="5"/>
  <c r="G570" i="5"/>
  <c r="G531" i="5"/>
  <c r="G463" i="5"/>
  <c r="G514" i="5"/>
  <c r="G97" i="5"/>
  <c r="G565" i="5"/>
  <c r="G49" i="5"/>
  <c r="G560" i="5"/>
  <c r="G584" i="5"/>
  <c r="G45" i="5"/>
  <c r="G71" i="5"/>
  <c r="G56" i="5"/>
  <c r="G44" i="5"/>
  <c r="G7" i="5"/>
  <c r="E564" i="5"/>
  <c r="E559" i="5"/>
  <c r="E583" i="5"/>
  <c r="E569" i="5"/>
  <c r="E70" i="5"/>
  <c r="G530" i="5" l="1"/>
  <c r="G513" i="5"/>
  <c r="G462" i="5"/>
  <c r="G559" i="5"/>
  <c r="G569" i="5"/>
  <c r="G70" i="5"/>
  <c r="G564" i="5"/>
  <c r="G583" i="5"/>
  <c r="E558" i="5"/>
  <c r="E69" i="5"/>
  <c r="G69" i="5" l="1"/>
  <c r="G558" i="5"/>
  <c r="E42" i="5"/>
  <c r="E41" i="5" l="1"/>
  <c r="E40" i="5" s="1"/>
  <c r="E684" i="5" s="1"/>
  <c r="D42" i="5" l="1"/>
  <c r="D41" i="5" l="1"/>
  <c r="G41" i="5" s="1"/>
  <c r="G42" i="5"/>
  <c r="D35" i="5"/>
  <c r="G35" i="5" s="1"/>
  <c r="D34" i="5" l="1"/>
  <c r="G34" i="5" s="1"/>
  <c r="D40" i="5"/>
  <c r="G40" i="5" l="1"/>
  <c r="D15" i="5"/>
  <c r="G15" i="5" l="1"/>
  <c r="D14" i="5"/>
  <c r="D684" i="5" s="1"/>
  <c r="G14" i="5"/>
  <c r="G684" i="5" l="1"/>
</calcChain>
</file>

<file path=xl/sharedStrings.xml><?xml version="1.0" encoding="utf-8"?>
<sst xmlns="http://schemas.openxmlformats.org/spreadsheetml/2006/main" count="2044" uniqueCount="567">
  <si>
    <t>Целевая статья</t>
  </si>
  <si>
    <t>000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</si>
  <si>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</si>
  <si>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</si>
  <si>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</si>
  <si>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</si>
  <si>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</si>
  <si>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</si>
  <si>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Уплата налогов, сборов и иных платежей</t>
  </si>
  <si>
    <t>850</t>
  </si>
  <si>
    <t>Резервные средства</t>
  </si>
  <si>
    <t>870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</si>
  <si>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</si>
  <si>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</si>
  <si>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</si>
  <si>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</si>
  <si>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</si>
  <si>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</si>
  <si>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</si>
  <si>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</si>
  <si>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</si>
  <si>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Обеспечение деятельности подведомственных учреждений  сферы образования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</si>
  <si>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</si>
  <si>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</si>
  <si>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</si>
  <si>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</si>
  <si>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</si>
  <si>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</si>
  <si>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</si>
  <si>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</si>
  <si>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</si>
  <si>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</si>
  <si>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</si>
  <si>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в области автомобильного транспорта общего пользования</t>
  </si>
  <si>
    <t>810</t>
  </si>
  <si>
    <t>Наименование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</si>
  <si>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</si>
  <si>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</si>
  <si>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</si>
  <si>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</si>
  <si>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</si>
  <si>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9999910020</t>
  </si>
  <si>
    <t>9999910030</t>
  </si>
  <si>
    <t>200</t>
  </si>
  <si>
    <t xml:space="preserve">Иные закупки товаров, работ и услуг для обеспечения государственных (муниципальных) нужд </t>
  </si>
  <si>
    <t>Иные бюджетные ассигнования</t>
  </si>
  <si>
    <t>800</t>
  </si>
  <si>
    <t>9999900010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</si>
  <si>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</si>
  <si>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</si>
  <si>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</si>
  <si>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</si>
  <si>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</si>
  <si>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</si>
  <si>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</si>
  <si>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</si>
  <si>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</si>
  <si>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</si>
  <si>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</si>
  <si>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1900000000</t>
  </si>
  <si>
    <t>1900140100</t>
  </si>
  <si>
    <t>2100000000</t>
  </si>
  <si>
    <t>2110000000</t>
  </si>
  <si>
    <t>9999993120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</si>
  <si>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</si>
  <si>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</si>
  <si>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</si>
  <si>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</si>
  <si>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</si>
  <si>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</si>
  <si>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</si>
  <si>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</si>
  <si>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</si>
  <si>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</si>
  <si>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</si>
  <si>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</si>
  <si>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</si>
  <si>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</si>
  <si>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</si>
  <si>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</si>
  <si>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</si>
  <si>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</si>
  <si>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</si>
  <si>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</si>
  <si>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</si>
  <si>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</si>
  <si>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</si>
  <si>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</si>
  <si>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</si>
  <si>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</si>
  <si>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</si>
  <si>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</si>
  <si>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</si>
  <si>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</si>
  <si>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</si>
  <si>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</si>
  <si>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9999910040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</si>
  <si>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</si>
  <si>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</si>
  <si>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</si>
  <si>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</si>
  <si>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</si>
  <si>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</si>
  <si>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</si>
  <si>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</si>
  <si>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</si>
  <si>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</si>
  <si>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</si>
  <si>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</si>
  <si>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</si>
  <si>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</si>
  <si>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</si>
  <si>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</si>
  <si>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</si>
  <si>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</si>
  <si>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</si>
  <si>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</si>
  <si>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</si>
  <si>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</si>
  <si>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</si>
  <si>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</si>
  <si>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</si>
  <si>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</si>
  <si>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</si>
  <si>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Антикризисные мероприятия</t>
  </si>
  <si>
    <t>2560270250</t>
  </si>
  <si>
    <t xml:space="preserve">Расходы на выплаты персоналу казенных учреждений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</si>
  <si>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</si>
  <si>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</si>
  <si>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</si>
  <si>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</si>
  <si>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2190092620</t>
  </si>
  <si>
    <t>400</t>
  </si>
  <si>
    <t>Бюджетные инвестиции</t>
  </si>
  <si>
    <t>410</t>
  </si>
  <si>
    <t>2620293150</t>
  </si>
  <si>
    <t>9999993130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</si>
  <si>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</si>
  <si>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</si>
  <si>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Обеспечение деятельности МКУ "Хозуправление ПГП"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</si>
  <si>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</si>
  <si>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</si>
  <si>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</si>
  <si>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</si>
  <si>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</si>
  <si>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</si>
  <si>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</si>
  <si>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</si>
  <si>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</si>
  <si>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</si>
  <si>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</si>
  <si>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</si>
  <si>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</si>
  <si>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</si>
  <si>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</si>
  <si>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</si>
  <si>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</si>
  <si>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</si>
  <si>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1100000000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</si>
  <si>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</si>
  <si>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</si>
  <si>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</si>
  <si>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</si>
  <si>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</si>
  <si>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</si>
  <si>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</si>
  <si>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</si>
  <si>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</si>
  <si>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</si>
  <si>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</si>
  <si>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</si>
  <si>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</si>
  <si>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</si>
  <si>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</si>
  <si>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</si>
  <si>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</si>
  <si>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</si>
  <si>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</si>
  <si>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</si>
  <si>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</si>
  <si>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</si>
  <si>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</si>
  <si>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</si>
  <si>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</si>
  <si>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</si>
  <si>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</si>
  <si>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</si>
  <si>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</si>
  <si>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</si>
  <si>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</si>
  <si>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</si>
  <si>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</si>
  <si>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</si>
  <si>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</si>
  <si>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</si>
  <si>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</si>
  <si>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</si>
  <si>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</si>
  <si>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</si>
  <si>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</si>
  <si>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</si>
  <si>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</si>
  <si>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</si>
  <si>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</si>
  <si>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</si>
  <si>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</si>
  <si>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</si>
  <si>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</si>
  <si>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</si>
  <si>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</si>
  <si>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</si>
  <si>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</si>
  <si>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</si>
  <si>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</si>
  <si>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</si>
  <si>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</si>
  <si>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</si>
  <si>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</si>
  <si>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</si>
  <si>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</si>
  <si>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</si>
  <si>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физической культуры и спорта в Пограничном муниципальном округе"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</si>
  <si>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</si>
  <si>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</si>
  <si>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</si>
  <si>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</si>
  <si>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</si>
  <si>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</si>
  <si>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</si>
  <si>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</si>
  <si>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</si>
  <si>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</si>
  <si>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</si>
  <si>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</si>
  <si>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</si>
  <si>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</si>
  <si>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</si>
  <si>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</si>
  <si>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>310F255550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</si>
  <si>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</si>
  <si>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</si>
  <si>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</si>
  <si>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</si>
  <si>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</si>
  <si>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</si>
  <si>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</si>
  <si>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</si>
  <si>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</si>
  <si>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</si>
  <si>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</si>
  <si>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</si>
  <si>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</si>
  <si>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</si>
  <si>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</si>
  <si>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</si>
  <si>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</si>
  <si>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</si>
  <si>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</si>
  <si>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</si>
  <si>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</si>
  <si>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</si>
  <si>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</si>
  <si>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</si>
  <si>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</si>
  <si>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</si>
  <si>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</si>
  <si>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</si>
  <si>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</si>
  <si>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</si>
  <si>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</si>
  <si>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</si>
  <si>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</si>
  <si>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</si>
  <si>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</si>
  <si>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</si>
  <si>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</si>
  <si>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</si>
  <si>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</si>
  <si>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</si>
  <si>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</si>
  <si>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</si>
  <si>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</si>
  <si>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</si>
  <si>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</si>
  <si>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</si>
  <si>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Мероприятия по землеустройству и землепользованию</t>
  </si>
  <si>
    <t>(в рублях)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</si>
  <si>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</si>
  <si>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</si>
  <si>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</si>
  <si>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</si>
  <si>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</si>
  <si>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</si>
  <si>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</si>
  <si>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</si>
  <si>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первичного воинского учета на териториях, где отсутствуют военные комиссариаты</t>
  </si>
  <si>
    <t>9999951180</t>
  </si>
  <si>
    <t>Федеральные проект "Чистая вода"</t>
  </si>
  <si>
    <t xml:space="preserve">Строительство и реконструкция (модернизация)объектов питьевого водоснабжения (НП) </t>
  </si>
  <si>
    <t>211F500000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</si>
  <si>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</si>
  <si>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</si>
  <si>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</si>
  <si>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</si>
  <si>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</si>
  <si>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</si>
  <si>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</si>
  <si>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</si>
  <si>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</si>
  <si>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</si>
  <si>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</si>
  <si>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</si>
  <si>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</si>
  <si>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</si>
  <si>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Обеспеченте персонифецированного финансирования</t>
  </si>
  <si>
    <t>2630170090</t>
  </si>
  <si>
    <t>262E100000</t>
  </si>
  <si>
    <t>Федеральный проект "Современная школа"</t>
  </si>
  <si>
    <t>262E193140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</si>
  <si>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</si>
  <si>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</si>
  <si>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</si>
  <si>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</si>
  <si>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</si>
  <si>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</si>
  <si>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</si>
  <si>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</si>
  <si>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</si>
  <si>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</si>
  <si>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</si>
  <si>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</si>
  <si>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</si>
  <si>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</si>
  <si>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</si>
  <si>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</si>
  <si>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</si>
  <si>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</si>
  <si>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</si>
  <si>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</si>
  <si>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</si>
  <si>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</si>
  <si>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</si>
  <si>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</si>
  <si>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</si>
  <si>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</si>
  <si>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</si>
  <si>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</si>
  <si>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</si>
  <si>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</si>
  <si>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</si>
  <si>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</si>
  <si>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</si>
  <si>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</si>
  <si>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</si>
  <si>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</si>
  <si>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</si>
  <si>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</si>
  <si>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</si>
  <si>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</si>
  <si>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</si>
  <si>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</si>
  <si>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</si>
  <si>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</si>
  <si>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</si>
  <si>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</si>
  <si>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</si>
  <si>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</si>
  <si>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</si>
  <si>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</si>
  <si>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</si>
  <si>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</si>
  <si>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</si>
  <si>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</si>
  <si>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</si>
  <si>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</si>
  <si>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</si>
  <si>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</si>
  <si>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</si>
  <si>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</si>
  <si>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</si>
  <si>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</si>
  <si>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</si>
  <si>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</si>
  <si>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</si>
  <si>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</si>
  <si>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</si>
  <si>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</si>
  <si>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</si>
  <si>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</si>
  <si>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</si>
  <si>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</si>
  <si>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</si>
  <si>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</si>
  <si>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</si>
  <si>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</si>
  <si>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</si>
  <si>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</si>
  <si>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</si>
  <si>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</si>
  <si>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</si>
  <si>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Мероприятия, проводимые Администрацией Пограничного муниципального округа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</si>
  <si>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</si>
  <si>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</si>
  <si>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</si>
  <si>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Содержание и ремонт дорог общего пользования местного значения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</si>
  <si>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</si>
  <si>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</si>
  <si>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</si>
  <si>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</si>
  <si>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211F552432</t>
  </si>
  <si>
    <t>251A1S5130</t>
  </si>
  <si>
    <t>Развитие сети учреждений культурно-досугового типа (НП) за счет средств местного бюджета</t>
  </si>
  <si>
    <t>251A155130</t>
  </si>
  <si>
    <t>Развитие сети учреждений культурно-досугового типа (НП)</t>
  </si>
  <si>
    <t>Федеральный проект "культурная среда"</t>
  </si>
  <si>
    <t>251A100000</t>
  </si>
  <si>
    <t>Основное мероприятие "Организация деятельностиучреждений культуры"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</si>
  <si>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</si>
  <si>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</si>
  <si>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</si>
  <si>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</si>
  <si>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</si>
  <si>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</si>
  <si>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</si>
  <si>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</si>
  <si>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Основное мероприятие "Поддержка социально ориентированных некомме5рческих организаций"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</si>
  <si>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</si>
  <si>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</si>
  <si>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</si>
  <si>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26202R3040</t>
  </si>
  <si>
    <t>2520420100</t>
  </si>
  <si>
    <t>Основное мероприятие ""Обеспечение безопасности в уреждениях культуры"</t>
  </si>
  <si>
    <t>2520400000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</si>
  <si>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</si>
  <si>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</si>
  <si>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Вид расходов</t>
  </si>
  <si>
    <t>Всего расходов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</si>
  <si>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</si>
  <si>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0100240020</t>
  </si>
  <si>
    <t>Организация и проведение мероприятий, направленные на поддержку малого и среднего предпринимательства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</si>
  <si>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</si>
  <si>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</si>
  <si>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</si>
  <si>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</si>
  <si>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</si>
  <si>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</si>
  <si>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</si>
  <si>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09001S2230</t>
  </si>
  <si>
    <t>1100120120</t>
  </si>
  <si>
    <t>Мероприятия по профилактике экстремизма, терроризма и правонарушений</t>
  </si>
  <si>
    <t>1900192390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</si>
  <si>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</si>
  <si>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Субсидии на капитальный ремонт и ремонт автомобильных дорог общего пользования населенных пунктов за счет средств местного бюджета</t>
  </si>
  <si>
    <t>19001S2390</t>
  </si>
  <si>
    <t>2110109605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</si>
  <si>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наружных сетей водопровода пгт. Пограничный)</t>
  </si>
  <si>
    <t>21101S9605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</si>
  <si>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наружных сетей водопровода пгт. Пограничный)</t>
  </si>
  <si>
    <t>2510220330</t>
  </si>
  <si>
    <t>Расходы на выполнение наказов избирателей на территории Пограничного муниципального округа</t>
  </si>
  <si>
    <t>2520220060</t>
  </si>
  <si>
    <t xml:space="preserve">Организация проведения культурных мероприятий  </t>
  </si>
  <si>
    <t>252A100000</t>
  </si>
  <si>
    <t>252A155192</t>
  </si>
  <si>
    <t>Реализация мероприятий по модернизации муниципальных детских школ искусств по видам искусств (НП)</t>
  </si>
  <si>
    <t>Федеральный проект "Культурная среда"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</si>
  <si>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</si>
  <si>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</si>
  <si>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25302S2540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</si>
  <si>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</si>
  <si>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2610392020</t>
  </si>
  <si>
    <t>26103S2020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</si>
  <si>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</si>
  <si>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</si>
  <si>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2620320330</t>
  </si>
  <si>
    <t>262EВ00000</t>
  </si>
  <si>
    <t>262EВ51790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</si>
  <si>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</si>
  <si>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Федеральный проект "Патриотическое воспитание граждан Российской Федерации"</t>
  </si>
  <si>
    <t>2630470130</t>
  </si>
  <si>
    <t>3000109605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</si>
  <si>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(замена 3 участков теплосети котельной 3/2 в п. Пограничный)</t>
  </si>
  <si>
    <t>3000192270</t>
  </si>
  <si>
    <t>30001S2270</t>
  </si>
  <si>
    <t>30001S9605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</si>
  <si>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(замена 3 участков теплосети котельной 3/2 в п. Пограничный)</t>
  </si>
  <si>
    <t>Мероприятия по энергосбережению и повышению энергетической эффективности систем коммунальной инфраструктуры из средств местного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</si>
  <si>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</si>
  <si>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3300000000</t>
  </si>
  <si>
    <t>3300100000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</si>
  <si>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</si>
  <si>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</si>
  <si>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Основное мероприятие "Укрепление международных, внешнеэкономических связей и приграничного сотрудничества"</t>
  </si>
  <si>
    <t>3700194030</t>
  </si>
  <si>
    <t>Поддержка проектов, инициируемых жителями Пограничного муниципального округа за счет средств краевого бюджета</t>
  </si>
  <si>
    <t>Плановые значения бюджета 2024 года, утвержденные сводной бюджетной росписью на 01.04.2024</t>
  </si>
  <si>
    <t>Кассовое исполнение                  за 1 квартал 2024 года</t>
  </si>
  <si>
    <t>Кассовое исполнение                  за 1 квартал 2023 года</t>
  </si>
  <si>
    <t>0100140020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</si>
  <si>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</si>
  <si>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</si>
  <si>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бюджета</t>
  </si>
  <si>
    <t>21101S2320</t>
  </si>
  <si>
    <t>2490092090</t>
  </si>
  <si>
    <t>24900S2090</t>
  </si>
  <si>
    <t>Создание условий для обеспечения услугами связи малочисленных и труднодоступных населенных пунктов Пограничного муниципального округа за счет средств субсидий из краевого бюджета</t>
  </si>
  <si>
    <t>Создание условий для обеспечения услугами связи малочисленных и труднодоступных населенных пунктов Пограничного муниципального округа за счет средств местного бюджета</t>
  </si>
  <si>
    <t>2530300000</t>
  </si>
  <si>
    <t>2530370150</t>
  </si>
  <si>
    <t>Основное мероприятие "Укрепление материально-технической базы муниципальных учреждений"</t>
  </si>
  <si>
    <t>2540120030</t>
  </si>
  <si>
    <t>Содействие развитию молодежной политики на территории Пограничного муниципального округа</t>
  </si>
  <si>
    <t>2720170030</t>
  </si>
  <si>
    <t>Приобретение муниципальными учреждениями недвижимого и особо ценного движимого имущества</t>
  </si>
  <si>
    <t>2720170250</t>
  </si>
  <si>
    <t>3200000000</t>
  </si>
  <si>
    <t>3200100000</t>
  </si>
  <si>
    <t>3200140110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</si>
  <si>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</si>
  <si>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ситемы информирования туристов"</t>
  </si>
  <si>
    <t>Организация, проведение мероприятий, направленные на развитие туризма</t>
  </si>
  <si>
    <t>16001S2760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</si>
  <si>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</si>
  <si>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>19001S2250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</si>
  <si>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</si>
  <si>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21101S9505</t>
  </si>
  <si>
    <t>Обеспечение мероприятий по модернизации систем коммунальной инфраструктуры за счет средств Фонда развития территорий</t>
  </si>
  <si>
    <t>2410000000</t>
  </si>
  <si>
    <t>2410140030</t>
  </si>
  <si>
    <t>Мероприятия, направленные на развитие информатизации и защиты информации</t>
  </si>
  <si>
    <t>Подпрограмма "Развитие телекоммуникационной инфраструктуры органов местного самоуправления"</t>
  </si>
  <si>
    <t>2430000000</t>
  </si>
  <si>
    <t>2430140030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</si>
  <si>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</si>
  <si>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Мероприятия муниципальной программы "Информационное общество Пограничного муниципального округа"</t>
  </si>
  <si>
    <t>24900S2740</t>
  </si>
  <si>
    <t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</t>
  </si>
  <si>
    <t>25104L2990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</si>
  <si>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</si>
  <si>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</si>
  <si>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</si>
  <si>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26203S2750</t>
  </si>
  <si>
    <t>Реализация проектов инициативного бюджетирования по направлению "Молодежный бюджет"</t>
  </si>
  <si>
    <t>2710000000</t>
  </si>
  <si>
    <t>2710100000</t>
  </si>
  <si>
    <t>2710193210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</si>
  <si>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</si>
  <si>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</si>
  <si>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</si>
  <si>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27101R0820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</si>
  <si>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</si>
  <si>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28900S2410</t>
  </si>
  <si>
    <t>Организация транспортного обслуживания населения в границах муниципального округа</t>
  </si>
  <si>
    <t>2900170011</t>
  </si>
  <si>
    <t>29001S2170</t>
  </si>
  <si>
    <t>Мероприятия по инвентаризации кладбищ, а также мест захоронений на кладбищах</t>
  </si>
  <si>
    <t>29001S2361</t>
  </si>
  <si>
    <t>29001S2362</t>
  </si>
  <si>
    <t>Реализация проектов инициативного бюджетирования по направлению "Твой проект" - освещение улиц села Жариково</t>
  </si>
  <si>
    <t>Реализация проектов инициативного бюджетирования по направлению "Твой проект" - уличное освещение села Богуславка</t>
  </si>
  <si>
    <t xml:space="preserve">Мероприятия по благоустройству дворовых территорий 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</si>
  <si>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</si>
  <si>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Сведения об исполнении  бюджета Пограничного муниципального округа по расходам в разрезе муниципальных программ и непрограммных направлений деятельности за 1 квартал 2024 года</t>
  </si>
  <si>
    <t>Процент исполения 1 квартала 2024 года  к плану 2024 года</t>
  </si>
  <si>
    <t>(7=5/4*100)</t>
  </si>
  <si>
    <t>(8=5/6*100)</t>
  </si>
  <si>
    <t>Процент исполнения 1 квартала 2024 года к кассовому исполнению 1 квартала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</si>
</sst>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1">
      <alignment horizontal="center" vertical="top" shrinkToFit="1"/>
    </xf>
  </cellStyleXfs>
  <cellXfs count="88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0" fontId="19" fillId="0" borderId="0" xfId="18" applyFont="1" applyFill="1" applyAlignment="1">
      <alignment vertical="top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0" fontId="21" fillId="0" borderId="13" xfId="18" applyFont="1" applyFill="1" applyBorder="1" applyAlignment="1">
      <alignment horizontal="center"/>
    </xf>
    <xf numFmtId="0" fontId="21" fillId="0" borderId="14" xfId="18" applyFont="1" applyFill="1" applyBorder="1" applyAlignment="1">
      <alignment horizontal="center"/>
    </xf>
    <xf numFmtId="4" fontId="21" fillId="0" borderId="10" xfId="18" applyNumberFormat="1" applyFont="1" applyFill="1" applyBorder="1" applyAlignment="1">
      <alignment horizontal="center"/>
    </xf>
    <xf numFmtId="0" fontId="21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1" fillId="15" borderId="10" xfId="0" applyFont="1" applyFill="1" applyBorder="1" applyAlignment="1">
      <alignment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49" fontId="21" fillId="0" borderId="10" xfId="18" applyNumberFormat="1" applyFont="1" applyFill="1" applyBorder="1" applyAlignment="1">
      <alignment horizontal="center" vertical="center" wrapText="1" shrinkToFit="1"/>
    </xf>
    <xf numFmtId="49" fontId="21" fillId="0" borderId="10" xfId="0" applyNumberFormat="1" applyFont="1" applyFill="1" applyBorder="1" applyAlignment="1">
      <alignment horizontal="center" vertical="center" shrinkToFit="1"/>
    </xf>
    <xf numFmtId="4" fontId="21" fillId="0" borderId="10" xfId="0" applyNumberFormat="1" applyFont="1" applyFill="1" applyBorder="1" applyAlignment="1">
      <alignment horizontal="center" vertical="center" shrinkToFit="1"/>
    </xf>
    <xf numFmtId="0" fontId="21" fillId="0" borderId="0" xfId="18" applyFont="1" applyFill="1" applyAlignment="1"/>
    <xf numFmtId="0" fontId="21" fillId="15" borderId="10" xfId="0" applyFont="1" applyFill="1" applyBorder="1" applyAlignment="1">
      <alignment horizontal="left" vertical="center" wrapText="1"/>
    </xf>
    <xf numFmtId="49" fontId="21" fillId="15" borderId="10" xfId="0" applyNumberFormat="1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wrapText="1"/>
    </xf>
    <xf numFmtId="4" fontId="21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9" fontId="23" fillId="15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49" fontId="22" fillId="15" borderId="10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0" fontId="22" fillId="0" borderId="0" xfId="18" applyFont="1" applyFill="1" applyAlignment="1"/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1" fillId="0" borderId="10" xfId="0" applyFont="1" applyFill="1" applyBorder="1" applyAlignment="1">
      <alignment horizontal="left" vertical="center" wrapText="1" shrinkToFit="1"/>
    </xf>
    <xf numFmtId="0" fontId="21" fillId="15" borderId="10" xfId="0" applyFont="1" applyFill="1" applyBorder="1" applyAlignment="1">
      <alignment vertical="center" wrapText="1" shrinkToFit="1"/>
    </xf>
    <xf numFmtId="4" fontId="21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Alignment="1"/>
    <xf numFmtId="49" fontId="24" fillId="0" borderId="11" xfId="26" applyNumberFormat="1" applyFont="1" applyFill="1" applyAlignment="1" applyProtection="1">
      <alignment horizontal="center" vertical="center" shrinkToFit="1"/>
    </xf>
    <xf numFmtId="49" fontId="24" fillId="0" borderId="10" xfId="26" applyNumberFormat="1" applyFont="1" applyFill="1" applyBorder="1" applyAlignment="1" applyProtection="1">
      <alignment horizontal="center" vertical="center" shrinkToFit="1"/>
    </xf>
    <xf numFmtId="49" fontId="25" fillId="15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0" applyFont="1" applyAlignment="1">
      <alignment vertical="center"/>
    </xf>
    <xf numFmtId="49" fontId="19" fillId="0" borderId="10" xfId="0" applyNumberFormat="1" applyFont="1" applyBorder="1" applyAlignment="1">
      <alignment vertical="center" wrapText="1"/>
    </xf>
    <xf numFmtId="0" fontId="19" fillId="0" borderId="0" xfId="18" applyFont="1" applyFill="1" applyAlignment="1"/>
    <xf numFmtId="4" fontId="22" fillId="0" borderId="10" xfId="18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4" fontId="21" fillId="0" borderId="10" xfId="18" applyNumberFormat="1" applyFont="1" applyFill="1" applyBorder="1" applyAlignment="1">
      <alignment horizontal="center" vertical="center"/>
    </xf>
    <xf numFmtId="0" fontId="19" fillId="0" borderId="15" xfId="18" applyFont="1" applyFill="1" applyBorder="1" applyAlignment="1">
      <alignment horizontal="center" vertical="center" wrapText="1"/>
    </xf>
    <xf numFmtId="0" fontId="19" fillId="0" borderId="15" xfId="18" applyFont="1" applyFill="1" applyBorder="1" applyAlignment="1">
      <alignment horizontal="center" vertical="center"/>
    </xf>
    <xf numFmtId="0" fontId="19" fillId="0" borderId="16" xfId="18" applyFont="1" applyFill="1" applyBorder="1" applyAlignment="1">
      <alignment horizontal="center" vertical="center" wrapText="1"/>
    </xf>
    <xf numFmtId="165" fontId="19" fillId="0" borderId="16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4"/>
  <sheetViews>
    <sheetView tabSelected="1" zoomScaleNormal="100" workbookViewId="0">
      <selection activeCell="G7" sqref="G7:H7"/>
    </sheetView>
  </sheetViews>
  <sheetFormatPr defaultRowHeight="12.75" outlineLevelRow="5" x14ac:dyDescent="0.2"/>
  <cols>
    <col min="1" max="1" width="51" style="5" customWidth="1"/>
    <col min="2" max="2" width="13.7109375" style="6" customWidth="1"/>
    <col min="3" max="3" width="9.85546875" style="6" customWidth="1"/>
    <col min="4" max="4" width="16.28515625" style="6" customWidth="1"/>
    <col min="5" max="5" width="17.85546875" style="62" customWidth="1"/>
    <col min="6" max="6" width="15.7109375" style="6" customWidth="1"/>
    <col min="7" max="7" width="14.7109375" style="77" customWidth="1"/>
    <col min="8" max="8" width="14.28515625" style="2" customWidth="1"/>
    <col min="9" max="16384" width="9.140625" style="2"/>
  </cols>
  <sheetData>
    <row r="1" spans="1:8" s="8" customFormat="1" ht="42" customHeight="1" x14ac:dyDescent="0.2">
      <c r="A1" s="86" t="s">
        <v>562</v>
      </c>
      <c r="B1" s="86"/>
      <c r="C1" s="86"/>
      <c r="D1" s="86"/>
      <c r="E1" s="87"/>
      <c r="F1" s="87"/>
      <c r="G1" s="87"/>
      <c r="H1" s="87"/>
    </row>
    <row r="2" spans="1:8" s="8" customFormat="1" ht="12" customHeight="1" x14ac:dyDescent="0.2">
      <c r="A2" s="85"/>
      <c r="B2" s="85"/>
      <c r="C2" s="85"/>
      <c r="D2" s="85"/>
    </row>
    <row r="3" spans="1:8" s="8" customFormat="1" ht="15.75" customHeight="1" x14ac:dyDescent="0.2">
      <c r="A3" s="7"/>
      <c r="B3" s="9"/>
      <c r="C3" s="9"/>
      <c r="D3" s="4"/>
      <c r="F3" s="9"/>
      <c r="H3" s="66" t="s">
        <v>286</v>
      </c>
    </row>
    <row r="4" spans="1:8" s="1" customFormat="1" ht="106.5" customHeight="1" x14ac:dyDescent="0.2">
      <c r="A4" s="83" t="s">
        <v>35</v>
      </c>
      <c r="B4" s="83" t="s">
        <v>0</v>
      </c>
      <c r="C4" s="83" t="s">
        <v>435</v>
      </c>
      <c r="D4" s="84" t="s">
        <v>495</v>
      </c>
      <c r="E4" s="83" t="s">
        <v>496</v>
      </c>
      <c r="F4" s="83" t="s">
        <v>497</v>
      </c>
      <c r="G4" s="83" t="s">
        <v>563</v>
      </c>
      <c r="H4" s="83" t="s">
        <v>566</v>
      </c>
    </row>
    <row r="5" spans="1:8" s="1" customFormat="1" x14ac:dyDescent="0.2">
      <c r="A5" s="81"/>
      <c r="B5" s="81"/>
      <c r="C5" s="81"/>
      <c r="D5" s="81"/>
      <c r="E5" s="82"/>
      <c r="F5" s="81"/>
      <c r="G5" s="82" t="s">
        <v>564</v>
      </c>
      <c r="H5" s="82" t="s">
        <v>565</v>
      </c>
    </row>
    <row r="6" spans="1:8" s="1" customFormat="1" x14ac:dyDescent="0.2">
      <c r="A6" s="3">
        <v>1</v>
      </c>
      <c r="B6" s="3">
        <v>2</v>
      </c>
      <c r="C6" s="3">
        <v>3</v>
      </c>
      <c r="D6" s="3">
        <v>4</v>
      </c>
      <c r="E6" s="15">
        <v>5</v>
      </c>
      <c r="F6" s="3">
        <v>6</v>
      </c>
      <c r="G6" s="15">
        <v>7</v>
      </c>
      <c r="H6" s="15">
        <v>8</v>
      </c>
    </row>
    <row r="7" spans="1:8" s="35" customFormat="1" ht="42" customHeight="1" outlineLevel="5" x14ac:dyDescent="0.2">
      <c r="A7" s="31" t="s">
        <v>405</v>
      </c>
      <c r="B7" s="33" t="s">
        <v>406</v>
      </c>
      <c r="C7" s="33" t="s">
        <v>1</v>
      </c>
      <c r="D7" s="34">
        <f t="shared" ref="D7:E7" si="0">D11+D8</f>
        <v>50000</v>
      </c>
      <c r="E7" s="34">
        <f t="shared" si="0"/>
        <v>0</v>
      </c>
      <c r="F7" s="34">
        <f>F11+F8</f>
        <v>0</v>
      </c>
      <c r="G7" s="34">
        <f>E7/D7*100</f>
        <v>0</v>
      </c>
      <c r="H7" s="80">
        <v>0</v>
      </c>
    </row>
    <row r="8" spans="1:8" s="35" customFormat="1" ht="42" customHeight="1" outlineLevel="5" x14ac:dyDescent="0.2">
      <c r="A8" s="25" t="s">
        <v>439</v>
      </c>
      <c r="B8" s="29" t="s">
        <v>498</v>
      </c>
      <c r="C8" s="29" t="s">
        <v>1</v>
      </c>
      <c r="D8" s="27">
        <f t="shared" ref="D8:E8" si="1">D9</f>
        <v>45000</v>
      </c>
      <c r="E8" s="27">
        <f t="shared" si="1"/>
        <v>0</v>
      </c>
      <c r="F8" s="27">
        <f>F9</f>
        <v>0</v>
      </c>
      <c r="G8" s="27">
        <f>E8/D8*100</f>
        <v>0</v>
      </c>
      <c r="H8" s="28">
        <v>0</v>
      </c>
    </row>
    <row r="9" spans="1:8" s="77" customFormat="1" ht="31.5" customHeight="1" outlineLevel="5" x14ac:dyDescent="0.2">
      <c r="A9" s="30" t="s">
        <v>114</v>
      </c>
      <c r="B9" s="29" t="s">
        <v>498</v>
      </c>
      <c r="C9" s="29" t="s">
        <v>43</v>
      </c>
      <c r="D9" s="27">
        <f t="shared" ref="D9:F12" si="2">D10</f>
        <v>45000</v>
      </c>
      <c r="E9" s="27">
        <f t="shared" si="2"/>
        <v>0</v>
      </c>
      <c r="F9" s="27">
        <f t="shared" si="2"/>
        <v>0</v>
      </c>
      <c r="G9" s="27">
        <f t="shared" ref="G9:G10" si="3">E9/D9*100</f>
        <v>0</v>
      </c>
      <c r="H9" s="28">
        <v>0</v>
      </c>
    </row>
    <row r="10" spans="1:8" s="77" customFormat="1" ht="31.5" customHeight="1" outlineLevel="5" x14ac:dyDescent="0.2">
      <c r="A10" s="30" t="s">
        <v>44</v>
      </c>
      <c r="B10" s="29" t="s">
        <v>498</v>
      </c>
      <c r="C10" s="29" t="s">
        <v>7</v>
      </c>
      <c r="D10" s="27">
        <v>45000</v>
      </c>
      <c r="E10" s="27">
        <v>0</v>
      </c>
      <c r="F10" s="27">
        <v>0</v>
      </c>
      <c r="G10" s="27">
        <f t="shared" si="3"/>
        <v>0</v>
      </c>
      <c r="H10" s="28">
        <v>0</v>
      </c>
    </row>
    <row r="11" spans="1:8" s="61" customFormat="1" ht="31.5" customHeight="1" outlineLevel="5" x14ac:dyDescent="0.2">
      <c r="A11" s="25" t="s">
        <v>439</v>
      </c>
      <c r="B11" s="29" t="s">
        <v>438</v>
      </c>
      <c r="C11" s="29" t="s">
        <v>1</v>
      </c>
      <c r="D11" s="27">
        <f t="shared" si="2"/>
        <v>5000</v>
      </c>
      <c r="E11" s="27">
        <f t="shared" si="2"/>
        <v>0</v>
      </c>
      <c r="F11" s="27">
        <f t="shared" si="2"/>
        <v>0</v>
      </c>
      <c r="G11" s="27">
        <f t="shared" ref="G11:G80" si="4">E11/D11*100</f>
        <v>0</v>
      </c>
      <c r="H11" s="28">
        <v>0</v>
      </c>
    </row>
    <row r="12" spans="1:8" s="61" customFormat="1" ht="31.5" customHeight="1" outlineLevel="5" x14ac:dyDescent="0.2">
      <c r="A12" s="30" t="s">
        <v>114</v>
      </c>
      <c r="B12" s="29" t="s">
        <v>438</v>
      </c>
      <c r="C12" s="29" t="s">
        <v>43</v>
      </c>
      <c r="D12" s="27">
        <f t="shared" si="2"/>
        <v>5000</v>
      </c>
      <c r="E12" s="27">
        <f t="shared" si="2"/>
        <v>0</v>
      </c>
      <c r="F12" s="27">
        <f t="shared" si="2"/>
        <v>0</v>
      </c>
      <c r="G12" s="27">
        <f t="shared" si="4"/>
        <v>0</v>
      </c>
      <c r="H12" s="28">
        <v>0</v>
      </c>
    </row>
    <row r="13" spans="1:8" s="61" customFormat="1" ht="31.5" customHeight="1" outlineLevel="5" x14ac:dyDescent="0.2">
      <c r="A13" s="30" t="s">
        <v>44</v>
      </c>
      <c r="B13" s="29" t="s">
        <v>438</v>
      </c>
      <c r="C13" s="29" t="s">
        <v>7</v>
      </c>
      <c r="D13" s="27">
        <v>5000</v>
      </c>
      <c r="E13" s="27">
        <v>0</v>
      </c>
      <c r="F13" s="27">
        <v>0</v>
      </c>
      <c r="G13" s="27">
        <f t="shared" si="4"/>
        <v>0</v>
      </c>
      <c r="H13" s="28">
        <v>0</v>
      </c>
    </row>
    <row r="14" spans="1:8" s="35" customFormat="1" ht="39.75" customHeight="1" x14ac:dyDescent="0.2">
      <c r="A14" s="38" t="s">
        <v>221</v>
      </c>
      <c r="B14" s="33" t="s">
        <v>98</v>
      </c>
      <c r="C14" s="33" t="s">
        <v>1</v>
      </c>
      <c r="D14" s="34">
        <f t="shared" ref="D14:E14" si="5">D15</f>
        <v>20333515.899999999</v>
      </c>
      <c r="E14" s="34">
        <f t="shared" si="5"/>
        <v>137709.6</v>
      </c>
      <c r="F14" s="34">
        <f>F15</f>
        <v>383638.58999999997</v>
      </c>
      <c r="G14" s="34">
        <f t="shared" si="4"/>
        <v>0.67725424701391668</v>
      </c>
      <c r="H14" s="80">
        <f>E14/F14*100</f>
        <v>35.895658984670966</v>
      </c>
    </row>
    <row r="15" spans="1:8" s="61" customFormat="1" ht="34.5" customHeight="1" x14ac:dyDescent="0.2">
      <c r="A15" s="47" t="s">
        <v>341</v>
      </c>
      <c r="B15" s="44" t="s">
        <v>342</v>
      </c>
      <c r="C15" s="29" t="s">
        <v>1</v>
      </c>
      <c r="D15" s="27">
        <f>D16+D23+D28+D31+D34+D37</f>
        <v>20333515.899999999</v>
      </c>
      <c r="E15" s="27">
        <f>E16+E23+E28+E31+E34+E37</f>
        <v>137709.6</v>
      </c>
      <c r="F15" s="27">
        <f>F16+F23+F28+F31+F34+F37</f>
        <v>383638.58999999997</v>
      </c>
      <c r="G15" s="27">
        <f t="shared" si="4"/>
        <v>0.67725424701391668</v>
      </c>
      <c r="H15" s="28">
        <f>E15/F15*100</f>
        <v>35.895658984670966</v>
      </c>
    </row>
    <row r="16" spans="1:8" s="61" customFormat="1" ht="30" customHeight="1" x14ac:dyDescent="0.2">
      <c r="A16" s="30" t="s">
        <v>25</v>
      </c>
      <c r="B16" s="29" t="s">
        <v>99</v>
      </c>
      <c r="C16" s="29" t="s">
        <v>1</v>
      </c>
      <c r="D16" s="27">
        <f>D17+D19+D21</f>
        <v>1525000</v>
      </c>
      <c r="E16" s="27">
        <f>E17+E19+E21</f>
        <v>89491</v>
      </c>
      <c r="F16" s="27">
        <f>F17+F19+F21</f>
        <v>284438.58999999997</v>
      </c>
      <c r="G16" s="27">
        <f t="shared" si="4"/>
        <v>5.8682622950819674</v>
      </c>
      <c r="H16" s="28">
        <f t="shared" ref="H16:H79" si="6">E16/F16*100</f>
        <v>31.462327246102578</v>
      </c>
    </row>
    <row r="17" spans="1:8" s="61" customFormat="1" ht="61.5" customHeight="1" x14ac:dyDescent="0.2">
      <c r="A17" s="19" t="s">
        <v>141</v>
      </c>
      <c r="B17" s="20" t="s">
        <v>99</v>
      </c>
      <c r="C17" s="20" t="s">
        <v>40</v>
      </c>
      <c r="D17" s="27">
        <f>D18</f>
        <v>359054</v>
      </c>
      <c r="E17" s="27">
        <f>E18</f>
        <v>12000</v>
      </c>
      <c r="F17" s="27">
        <f>F18</f>
        <v>38002.589999999997</v>
      </c>
      <c r="G17" s="27">
        <f t="shared" si="4"/>
        <v>3.3421156706233601</v>
      </c>
      <c r="H17" s="28">
        <f t="shared" si="6"/>
        <v>31.576795160540378</v>
      </c>
    </row>
    <row r="18" spans="1:8" s="61" customFormat="1" ht="32.25" customHeight="1" x14ac:dyDescent="0.2">
      <c r="A18" s="19" t="s">
        <v>142</v>
      </c>
      <c r="B18" s="20" t="s">
        <v>99</v>
      </c>
      <c r="C18" s="20" t="s">
        <v>4</v>
      </c>
      <c r="D18" s="27">
        <v>359054</v>
      </c>
      <c r="E18" s="28">
        <v>12000</v>
      </c>
      <c r="F18" s="27">
        <v>38002.589999999997</v>
      </c>
      <c r="G18" s="27">
        <f t="shared" si="4"/>
        <v>3.3421156706233601</v>
      </c>
      <c r="H18" s="28">
        <f t="shared" si="6"/>
        <v>31.576795160540378</v>
      </c>
    </row>
    <row r="19" spans="1:8" s="61" customFormat="1" ht="32.25" customHeight="1" x14ac:dyDescent="0.2">
      <c r="A19" s="16" t="s">
        <v>114</v>
      </c>
      <c r="B19" s="20" t="s">
        <v>99</v>
      </c>
      <c r="C19" s="20" t="s">
        <v>43</v>
      </c>
      <c r="D19" s="27">
        <f>D20</f>
        <v>315946</v>
      </c>
      <c r="E19" s="27">
        <f>E20</f>
        <v>32491</v>
      </c>
      <c r="F19" s="27">
        <f>F20</f>
        <v>42736</v>
      </c>
      <c r="G19" s="27">
        <f t="shared" si="4"/>
        <v>10.283719369765718</v>
      </c>
      <c r="H19" s="28">
        <f t="shared" si="6"/>
        <v>76.027236989891421</v>
      </c>
    </row>
    <row r="20" spans="1:8" s="61" customFormat="1" ht="33" customHeight="1" x14ac:dyDescent="0.2">
      <c r="A20" s="16" t="s">
        <v>44</v>
      </c>
      <c r="B20" s="20" t="s">
        <v>99</v>
      </c>
      <c r="C20" s="20" t="s">
        <v>7</v>
      </c>
      <c r="D20" s="27">
        <v>315946</v>
      </c>
      <c r="E20" s="28">
        <v>32491</v>
      </c>
      <c r="F20" s="27">
        <v>42736</v>
      </c>
      <c r="G20" s="27">
        <f t="shared" si="4"/>
        <v>10.283719369765718</v>
      </c>
      <c r="H20" s="28">
        <f t="shared" si="6"/>
        <v>76.027236989891421</v>
      </c>
    </row>
    <row r="21" spans="1:8" s="61" customFormat="1" ht="33" customHeight="1" outlineLevel="5" x14ac:dyDescent="0.2">
      <c r="A21" s="16" t="s">
        <v>68</v>
      </c>
      <c r="B21" s="20" t="s">
        <v>99</v>
      </c>
      <c r="C21" s="20" t="s">
        <v>50</v>
      </c>
      <c r="D21" s="27">
        <f>D22</f>
        <v>850000</v>
      </c>
      <c r="E21" s="27">
        <f>E22</f>
        <v>45000</v>
      </c>
      <c r="F21" s="27">
        <f>F22</f>
        <v>203700</v>
      </c>
      <c r="G21" s="27">
        <f t="shared" si="4"/>
        <v>5.2941176470588234</v>
      </c>
      <c r="H21" s="28">
        <f t="shared" si="6"/>
        <v>22.091310751104565</v>
      </c>
    </row>
    <row r="22" spans="1:8" s="61" customFormat="1" ht="25.5" customHeight="1" outlineLevel="5" x14ac:dyDescent="0.2">
      <c r="A22" s="16" t="s">
        <v>27</v>
      </c>
      <c r="B22" s="20" t="s">
        <v>99</v>
      </c>
      <c r="C22" s="20" t="s">
        <v>28</v>
      </c>
      <c r="D22" s="27">
        <v>850000</v>
      </c>
      <c r="E22" s="28">
        <v>45000</v>
      </c>
      <c r="F22" s="27">
        <v>203700</v>
      </c>
      <c r="G22" s="27">
        <f t="shared" si="4"/>
        <v>5.2941176470588234</v>
      </c>
      <c r="H22" s="28">
        <f t="shared" si="6"/>
        <v>22.091310751104565</v>
      </c>
    </row>
    <row r="23" spans="1:8" s="61" customFormat="1" ht="31.5" customHeight="1" x14ac:dyDescent="0.2">
      <c r="A23" s="30" t="s">
        <v>186</v>
      </c>
      <c r="B23" s="29" t="s">
        <v>187</v>
      </c>
      <c r="C23" s="29" t="s">
        <v>1</v>
      </c>
      <c r="D23" s="27">
        <f>D24+D26</f>
        <v>18768515.899999999</v>
      </c>
      <c r="E23" s="27">
        <f>E24+E26</f>
        <v>8218.6</v>
      </c>
      <c r="F23" s="27">
        <f>F24+F26</f>
        <v>99200</v>
      </c>
      <c r="G23" s="27">
        <f t="shared" si="4"/>
        <v>4.378929076645853E-2</v>
      </c>
      <c r="H23" s="28">
        <f t="shared" si="6"/>
        <v>8.2848790322580648</v>
      </c>
    </row>
    <row r="24" spans="1:8" s="61" customFormat="1" ht="30" customHeight="1" x14ac:dyDescent="0.2">
      <c r="A24" s="19" t="s">
        <v>114</v>
      </c>
      <c r="B24" s="20" t="s">
        <v>187</v>
      </c>
      <c r="C24" s="20" t="s">
        <v>43</v>
      </c>
      <c r="D24" s="27">
        <f>D25</f>
        <v>18168515.899999999</v>
      </c>
      <c r="E24" s="27">
        <f>E25</f>
        <v>8218.6</v>
      </c>
      <c r="F24" s="27">
        <f>F25</f>
        <v>4200</v>
      </c>
      <c r="G24" s="27">
        <f t="shared" si="4"/>
        <v>4.5235395368754365E-2</v>
      </c>
      <c r="H24" s="28">
        <f t="shared" si="6"/>
        <v>195.68095238095239</v>
      </c>
    </row>
    <row r="25" spans="1:8" s="61" customFormat="1" ht="35.25" customHeight="1" x14ac:dyDescent="0.2">
      <c r="A25" s="19" t="s">
        <v>44</v>
      </c>
      <c r="B25" s="20" t="s">
        <v>187</v>
      </c>
      <c r="C25" s="20" t="s">
        <v>7</v>
      </c>
      <c r="D25" s="27">
        <v>18168515.899999999</v>
      </c>
      <c r="E25" s="28">
        <v>8218.6</v>
      </c>
      <c r="F25" s="27">
        <v>4200</v>
      </c>
      <c r="G25" s="27">
        <f t="shared" si="4"/>
        <v>4.5235395368754365E-2</v>
      </c>
      <c r="H25" s="28">
        <f t="shared" si="6"/>
        <v>195.68095238095239</v>
      </c>
    </row>
    <row r="26" spans="1:8" s="61" customFormat="1" ht="25.5" customHeight="1" outlineLevel="5" x14ac:dyDescent="0.2">
      <c r="A26" s="16" t="s">
        <v>68</v>
      </c>
      <c r="B26" s="20" t="s">
        <v>187</v>
      </c>
      <c r="C26" s="20" t="s">
        <v>50</v>
      </c>
      <c r="D26" s="27">
        <f>D27</f>
        <v>600000</v>
      </c>
      <c r="E26" s="27">
        <f>E27</f>
        <v>0</v>
      </c>
      <c r="F26" s="27">
        <f>F27</f>
        <v>95000</v>
      </c>
      <c r="G26" s="27">
        <f t="shared" si="4"/>
        <v>0</v>
      </c>
      <c r="H26" s="28">
        <f t="shared" si="6"/>
        <v>0</v>
      </c>
    </row>
    <row r="27" spans="1:8" s="61" customFormat="1" ht="25.5" customHeight="1" outlineLevel="5" x14ac:dyDescent="0.2">
      <c r="A27" s="16" t="s">
        <v>27</v>
      </c>
      <c r="B27" s="20" t="s">
        <v>187</v>
      </c>
      <c r="C27" s="20" t="s">
        <v>28</v>
      </c>
      <c r="D27" s="27">
        <v>600000</v>
      </c>
      <c r="E27" s="28">
        <v>0</v>
      </c>
      <c r="F27" s="27">
        <v>95000</v>
      </c>
      <c r="G27" s="27">
        <f t="shared" si="4"/>
        <v>0</v>
      </c>
      <c r="H27" s="28">
        <f t="shared" si="6"/>
        <v>0</v>
      </c>
    </row>
    <row r="28" spans="1:8" s="61" customFormat="1" ht="30.75" customHeight="1" x14ac:dyDescent="0.2">
      <c r="A28" s="19" t="s">
        <v>441</v>
      </c>
      <c r="B28" s="20" t="s">
        <v>440</v>
      </c>
      <c r="C28" s="20" t="s">
        <v>1</v>
      </c>
      <c r="D28" s="27">
        <f t="shared" ref="D28:F28" si="7">D29</f>
        <v>0</v>
      </c>
      <c r="E28" s="27">
        <f t="shared" si="7"/>
        <v>0</v>
      </c>
      <c r="F28" s="27">
        <f t="shared" si="7"/>
        <v>0</v>
      </c>
      <c r="G28" s="27">
        <v>0</v>
      </c>
      <c r="H28" s="28">
        <v>0</v>
      </c>
    </row>
    <row r="29" spans="1:8" s="61" customFormat="1" ht="31.5" customHeight="1" x14ac:dyDescent="0.2">
      <c r="A29" s="19" t="s">
        <v>114</v>
      </c>
      <c r="B29" s="20" t="s">
        <v>440</v>
      </c>
      <c r="C29" s="20" t="s">
        <v>43</v>
      </c>
      <c r="D29" s="27">
        <f t="shared" ref="D29:F29" si="8">D30</f>
        <v>0</v>
      </c>
      <c r="E29" s="27">
        <f t="shared" si="8"/>
        <v>0</v>
      </c>
      <c r="F29" s="27">
        <f t="shared" si="8"/>
        <v>0</v>
      </c>
      <c r="G29" s="27">
        <v>0</v>
      </c>
      <c r="H29" s="28">
        <v>0</v>
      </c>
    </row>
    <row r="30" spans="1:8" s="61" customFormat="1" ht="35.25" customHeight="1" x14ac:dyDescent="0.2">
      <c r="A30" s="19" t="s">
        <v>44</v>
      </c>
      <c r="B30" s="20" t="s">
        <v>440</v>
      </c>
      <c r="C30" s="20" t="s">
        <v>7</v>
      </c>
      <c r="D30" s="27">
        <v>0</v>
      </c>
      <c r="E30" s="28">
        <v>0</v>
      </c>
      <c r="F30" s="27">
        <v>0</v>
      </c>
      <c r="G30" s="27">
        <v>0</v>
      </c>
      <c r="H30" s="28">
        <v>0</v>
      </c>
    </row>
    <row r="31" spans="1:8" s="61" customFormat="1" ht="40.5" customHeight="1" x14ac:dyDescent="0.2">
      <c r="A31" s="19" t="s">
        <v>443</v>
      </c>
      <c r="B31" s="70" t="s">
        <v>442</v>
      </c>
      <c r="C31" s="20" t="s">
        <v>1</v>
      </c>
      <c r="D31" s="27">
        <f t="shared" ref="D31:F32" si="9">D32</f>
        <v>0</v>
      </c>
      <c r="E31" s="27">
        <f t="shared" si="9"/>
        <v>0</v>
      </c>
      <c r="F31" s="27">
        <f t="shared" si="9"/>
        <v>0</v>
      </c>
      <c r="G31" s="27">
        <v>0</v>
      </c>
      <c r="H31" s="28">
        <v>0</v>
      </c>
    </row>
    <row r="32" spans="1:8" s="61" customFormat="1" ht="30" customHeight="1" x14ac:dyDescent="0.2">
      <c r="A32" s="19" t="s">
        <v>114</v>
      </c>
      <c r="B32" s="70" t="s">
        <v>442</v>
      </c>
      <c r="C32" s="20" t="s">
        <v>43</v>
      </c>
      <c r="D32" s="27">
        <f t="shared" si="9"/>
        <v>0</v>
      </c>
      <c r="E32" s="27">
        <f t="shared" si="9"/>
        <v>0</v>
      </c>
      <c r="F32" s="27">
        <f t="shared" si="9"/>
        <v>0</v>
      </c>
      <c r="G32" s="27">
        <v>0</v>
      </c>
      <c r="H32" s="28">
        <v>0</v>
      </c>
    </row>
    <row r="33" spans="1:8" s="61" customFormat="1" ht="30" customHeight="1" x14ac:dyDescent="0.2">
      <c r="A33" s="19" t="s">
        <v>44</v>
      </c>
      <c r="B33" s="69" t="s">
        <v>442</v>
      </c>
      <c r="C33" s="20" t="s">
        <v>7</v>
      </c>
      <c r="D33" s="27">
        <v>0</v>
      </c>
      <c r="E33" s="28">
        <v>0</v>
      </c>
      <c r="F33" s="27">
        <v>0</v>
      </c>
      <c r="G33" s="27">
        <v>0</v>
      </c>
      <c r="H33" s="28">
        <v>0</v>
      </c>
    </row>
    <row r="34" spans="1:8" s="61" customFormat="1" ht="45.75" customHeight="1" x14ac:dyDescent="0.2">
      <c r="A34" s="19" t="s">
        <v>445</v>
      </c>
      <c r="B34" s="20" t="s">
        <v>444</v>
      </c>
      <c r="C34" s="20" t="s">
        <v>1</v>
      </c>
      <c r="D34" s="27">
        <f t="shared" ref="D34:F35" si="10">D35</f>
        <v>38800</v>
      </c>
      <c r="E34" s="27">
        <f t="shared" si="10"/>
        <v>38800</v>
      </c>
      <c r="F34" s="27">
        <f t="shared" si="10"/>
        <v>0</v>
      </c>
      <c r="G34" s="27">
        <f t="shared" si="4"/>
        <v>100</v>
      </c>
      <c r="H34" s="28">
        <v>0</v>
      </c>
    </row>
    <row r="35" spans="1:8" s="61" customFormat="1" ht="31.5" customHeight="1" x14ac:dyDescent="0.2">
      <c r="A35" s="19" t="s">
        <v>114</v>
      </c>
      <c r="B35" s="20" t="s">
        <v>444</v>
      </c>
      <c r="C35" s="20" t="s">
        <v>43</v>
      </c>
      <c r="D35" s="27">
        <f t="shared" si="10"/>
        <v>38800</v>
      </c>
      <c r="E35" s="27">
        <f t="shared" si="10"/>
        <v>38800</v>
      </c>
      <c r="F35" s="27">
        <f t="shared" si="10"/>
        <v>0</v>
      </c>
      <c r="G35" s="27">
        <f t="shared" si="4"/>
        <v>100</v>
      </c>
      <c r="H35" s="28">
        <v>0</v>
      </c>
    </row>
    <row r="36" spans="1:8" s="61" customFormat="1" ht="30" customHeight="1" x14ac:dyDescent="0.2">
      <c r="A36" s="19" t="s">
        <v>44</v>
      </c>
      <c r="B36" s="20" t="s">
        <v>444</v>
      </c>
      <c r="C36" s="20" t="s">
        <v>7</v>
      </c>
      <c r="D36" s="27">
        <v>38800</v>
      </c>
      <c r="E36" s="28">
        <v>38800</v>
      </c>
      <c r="F36" s="27">
        <v>0</v>
      </c>
      <c r="G36" s="27">
        <f t="shared" si="4"/>
        <v>100</v>
      </c>
      <c r="H36" s="28">
        <v>0</v>
      </c>
    </row>
    <row r="37" spans="1:8" s="67" customFormat="1" ht="45" customHeight="1" x14ac:dyDescent="0.2">
      <c r="A37" s="19" t="s">
        <v>446</v>
      </c>
      <c r="B37" s="20" t="s">
        <v>447</v>
      </c>
      <c r="C37" s="20" t="s">
        <v>1</v>
      </c>
      <c r="D37" s="27">
        <f t="shared" ref="D37:F38" si="11">D38</f>
        <v>1200</v>
      </c>
      <c r="E37" s="27">
        <f t="shared" si="11"/>
        <v>1200</v>
      </c>
      <c r="F37" s="27">
        <f t="shared" si="11"/>
        <v>0</v>
      </c>
      <c r="G37" s="27">
        <f t="shared" si="4"/>
        <v>100</v>
      </c>
      <c r="H37" s="28">
        <v>0</v>
      </c>
    </row>
    <row r="38" spans="1:8" s="67" customFormat="1" ht="30" customHeight="1" x14ac:dyDescent="0.2">
      <c r="A38" s="19" t="s">
        <v>114</v>
      </c>
      <c r="B38" s="20" t="s">
        <v>447</v>
      </c>
      <c r="C38" s="20" t="s">
        <v>43</v>
      </c>
      <c r="D38" s="27">
        <f t="shared" si="11"/>
        <v>1200</v>
      </c>
      <c r="E38" s="27">
        <f t="shared" si="11"/>
        <v>1200</v>
      </c>
      <c r="F38" s="27">
        <f t="shared" si="11"/>
        <v>0</v>
      </c>
      <c r="G38" s="27">
        <f t="shared" si="4"/>
        <v>100</v>
      </c>
      <c r="H38" s="28">
        <v>0</v>
      </c>
    </row>
    <row r="39" spans="1:8" s="67" customFormat="1" ht="30" customHeight="1" x14ac:dyDescent="0.2">
      <c r="A39" s="19" t="s">
        <v>44</v>
      </c>
      <c r="B39" s="20" t="s">
        <v>447</v>
      </c>
      <c r="C39" s="20" t="s">
        <v>7</v>
      </c>
      <c r="D39" s="27">
        <v>1200</v>
      </c>
      <c r="E39" s="28">
        <v>1200</v>
      </c>
      <c r="F39" s="27">
        <v>0</v>
      </c>
      <c r="G39" s="27">
        <f t="shared" si="4"/>
        <v>100</v>
      </c>
      <c r="H39" s="28">
        <v>0</v>
      </c>
    </row>
    <row r="40" spans="1:8" s="35" customFormat="1" ht="43.5" customHeight="1" outlineLevel="1" x14ac:dyDescent="0.2">
      <c r="A40" s="38" t="s">
        <v>188</v>
      </c>
      <c r="B40" s="32" t="s">
        <v>158</v>
      </c>
      <c r="C40" s="32" t="s">
        <v>1</v>
      </c>
      <c r="D40" s="34">
        <f t="shared" ref="D40:F41" si="12">D41</f>
        <v>200000</v>
      </c>
      <c r="E40" s="34">
        <f t="shared" si="12"/>
        <v>14900</v>
      </c>
      <c r="F40" s="34">
        <f t="shared" si="12"/>
        <v>0</v>
      </c>
      <c r="G40" s="34">
        <f t="shared" si="4"/>
        <v>7.4499999999999993</v>
      </c>
      <c r="H40" s="80">
        <v>0</v>
      </c>
    </row>
    <row r="41" spans="1:8" ht="31.5" customHeight="1" outlineLevel="1" x14ac:dyDescent="0.2">
      <c r="A41" s="19" t="s">
        <v>449</v>
      </c>
      <c r="B41" s="17" t="s">
        <v>448</v>
      </c>
      <c r="C41" s="17" t="s">
        <v>1</v>
      </c>
      <c r="D41" s="27">
        <f t="shared" si="12"/>
        <v>200000</v>
      </c>
      <c r="E41" s="27">
        <f t="shared" si="12"/>
        <v>14900</v>
      </c>
      <c r="F41" s="27">
        <f t="shared" si="12"/>
        <v>0</v>
      </c>
      <c r="G41" s="27">
        <f t="shared" si="4"/>
        <v>7.4499999999999993</v>
      </c>
      <c r="H41" s="28">
        <v>0</v>
      </c>
    </row>
    <row r="42" spans="1:8" ht="31.5" customHeight="1" outlineLevel="1" x14ac:dyDescent="0.2">
      <c r="A42" s="19" t="s">
        <v>114</v>
      </c>
      <c r="B42" s="17" t="s">
        <v>448</v>
      </c>
      <c r="C42" s="17" t="s">
        <v>43</v>
      </c>
      <c r="D42" s="27">
        <f t="shared" ref="D42:F42" si="13">D43</f>
        <v>200000</v>
      </c>
      <c r="E42" s="27">
        <f t="shared" si="13"/>
        <v>14900</v>
      </c>
      <c r="F42" s="27">
        <f t="shared" si="13"/>
        <v>0</v>
      </c>
      <c r="G42" s="27">
        <f t="shared" si="4"/>
        <v>7.4499999999999993</v>
      </c>
      <c r="H42" s="28">
        <v>0</v>
      </c>
    </row>
    <row r="43" spans="1:8" ht="31.5" customHeight="1" outlineLevel="1" x14ac:dyDescent="0.2">
      <c r="A43" s="19" t="s">
        <v>44</v>
      </c>
      <c r="B43" s="17" t="s">
        <v>448</v>
      </c>
      <c r="C43" s="17" t="s">
        <v>7</v>
      </c>
      <c r="D43" s="27">
        <v>200000</v>
      </c>
      <c r="E43" s="28">
        <v>14900</v>
      </c>
      <c r="F43" s="27">
        <v>0</v>
      </c>
      <c r="G43" s="27">
        <f t="shared" si="4"/>
        <v>7.4499999999999993</v>
      </c>
      <c r="H43" s="28">
        <v>0</v>
      </c>
    </row>
    <row r="44" spans="1:8" s="35" customFormat="1" ht="34.5" customHeight="1" outlineLevel="5" x14ac:dyDescent="0.2">
      <c r="A44" s="38" t="s">
        <v>217</v>
      </c>
      <c r="B44" s="32" t="s">
        <v>168</v>
      </c>
      <c r="C44" s="32" t="s">
        <v>1</v>
      </c>
      <c r="D44" s="39">
        <f>D46</f>
        <v>200000</v>
      </c>
      <c r="E44" s="39">
        <f>E46</f>
        <v>40200</v>
      </c>
      <c r="F44" s="39">
        <f>F46</f>
        <v>11300</v>
      </c>
      <c r="G44" s="34">
        <f t="shared" si="4"/>
        <v>20.100000000000001</v>
      </c>
      <c r="H44" s="80">
        <f t="shared" si="6"/>
        <v>355.75221238938053</v>
      </c>
    </row>
    <row r="45" spans="1:8" s="61" customFormat="1" ht="42" customHeight="1" outlineLevel="5" x14ac:dyDescent="0.2">
      <c r="A45" s="47" t="s">
        <v>335</v>
      </c>
      <c r="B45" s="44" t="s">
        <v>336</v>
      </c>
      <c r="C45" s="54" t="s">
        <v>1</v>
      </c>
      <c r="D45" s="60">
        <f>D46</f>
        <v>200000</v>
      </c>
      <c r="E45" s="60">
        <f>E46</f>
        <v>40200</v>
      </c>
      <c r="F45" s="60">
        <f>F46</f>
        <v>11300</v>
      </c>
      <c r="G45" s="58">
        <f t="shared" si="4"/>
        <v>20.100000000000001</v>
      </c>
      <c r="H45" s="78">
        <f t="shared" si="6"/>
        <v>355.75221238938053</v>
      </c>
    </row>
    <row r="46" spans="1:8" s="61" customFormat="1" ht="45" customHeight="1" outlineLevel="5" x14ac:dyDescent="0.2">
      <c r="A46" s="25" t="s">
        <v>169</v>
      </c>
      <c r="B46" s="26" t="s">
        <v>170</v>
      </c>
      <c r="C46" s="26" t="s">
        <v>1</v>
      </c>
      <c r="D46" s="59">
        <f t="shared" ref="D46:F47" si="14">D47</f>
        <v>200000</v>
      </c>
      <c r="E46" s="59">
        <f t="shared" si="14"/>
        <v>40200</v>
      </c>
      <c r="F46" s="59">
        <f t="shared" si="14"/>
        <v>11300</v>
      </c>
      <c r="G46" s="27">
        <f t="shared" si="4"/>
        <v>20.100000000000001</v>
      </c>
      <c r="H46" s="28">
        <f t="shared" si="6"/>
        <v>355.75221238938053</v>
      </c>
    </row>
    <row r="47" spans="1:8" s="61" customFormat="1" ht="33" customHeight="1" outlineLevel="5" x14ac:dyDescent="0.2">
      <c r="A47" s="25" t="s">
        <v>114</v>
      </c>
      <c r="B47" s="26" t="s">
        <v>170</v>
      </c>
      <c r="C47" s="26" t="s">
        <v>43</v>
      </c>
      <c r="D47" s="59">
        <f t="shared" si="14"/>
        <v>200000</v>
      </c>
      <c r="E47" s="59">
        <f t="shared" si="14"/>
        <v>40200</v>
      </c>
      <c r="F47" s="59">
        <f t="shared" si="14"/>
        <v>11300</v>
      </c>
      <c r="G47" s="27">
        <f t="shared" si="4"/>
        <v>20.100000000000001</v>
      </c>
      <c r="H47" s="28">
        <f t="shared" si="6"/>
        <v>355.75221238938053</v>
      </c>
    </row>
    <row r="48" spans="1:8" s="61" customFormat="1" ht="32.25" customHeight="1" outlineLevel="5" x14ac:dyDescent="0.2">
      <c r="A48" s="25" t="s">
        <v>171</v>
      </c>
      <c r="B48" s="26" t="s">
        <v>170</v>
      </c>
      <c r="C48" s="26" t="s">
        <v>7</v>
      </c>
      <c r="D48" s="27">
        <v>200000</v>
      </c>
      <c r="E48" s="28">
        <v>40200</v>
      </c>
      <c r="F48" s="27">
        <v>11300</v>
      </c>
      <c r="G48" s="27">
        <f t="shared" si="4"/>
        <v>20.100000000000001</v>
      </c>
      <c r="H48" s="28">
        <f t="shared" si="6"/>
        <v>355.75221238938053</v>
      </c>
    </row>
    <row r="49" spans="1:8" s="35" customFormat="1" ht="42.75" customHeight="1" outlineLevel="1" x14ac:dyDescent="0.2">
      <c r="A49" s="38" t="s">
        <v>189</v>
      </c>
      <c r="B49" s="32" t="s">
        <v>160</v>
      </c>
      <c r="C49" s="32" t="s">
        <v>1</v>
      </c>
      <c r="D49" s="34">
        <f t="shared" ref="D49:E49" si="15">D50+D53</f>
        <v>3004023.35</v>
      </c>
      <c r="E49" s="34">
        <f t="shared" si="15"/>
        <v>0</v>
      </c>
      <c r="F49" s="34">
        <f>F50+F53</f>
        <v>0</v>
      </c>
      <c r="G49" s="34">
        <f t="shared" si="4"/>
        <v>0</v>
      </c>
      <c r="H49" s="80">
        <v>0</v>
      </c>
    </row>
    <row r="50" spans="1:8" s="61" customFormat="1" ht="43.5" customHeight="1" outlineLevel="1" x14ac:dyDescent="0.2">
      <c r="A50" s="19" t="s">
        <v>159</v>
      </c>
      <c r="B50" s="17" t="s">
        <v>161</v>
      </c>
      <c r="C50" s="17" t="s">
        <v>1</v>
      </c>
      <c r="D50" s="27">
        <f t="shared" ref="D50:F51" si="16">D51</f>
        <v>2500000</v>
      </c>
      <c r="E50" s="27">
        <f t="shared" si="16"/>
        <v>0</v>
      </c>
      <c r="F50" s="27">
        <f t="shared" si="16"/>
        <v>0</v>
      </c>
      <c r="G50" s="27">
        <f t="shared" si="4"/>
        <v>0</v>
      </c>
      <c r="H50" s="28">
        <v>0</v>
      </c>
    </row>
    <row r="51" spans="1:8" s="61" customFormat="1" ht="29.25" customHeight="1" outlineLevel="1" x14ac:dyDescent="0.2">
      <c r="A51" s="19" t="s">
        <v>114</v>
      </c>
      <c r="B51" s="17" t="s">
        <v>161</v>
      </c>
      <c r="C51" s="17" t="s">
        <v>43</v>
      </c>
      <c r="D51" s="27">
        <f t="shared" si="16"/>
        <v>2500000</v>
      </c>
      <c r="E51" s="27">
        <f t="shared" si="16"/>
        <v>0</v>
      </c>
      <c r="F51" s="27">
        <f t="shared" si="16"/>
        <v>0</v>
      </c>
      <c r="G51" s="27">
        <f t="shared" si="4"/>
        <v>0</v>
      </c>
      <c r="H51" s="28">
        <v>0</v>
      </c>
    </row>
    <row r="52" spans="1:8" s="61" customFormat="1" ht="28.5" customHeight="1" outlineLevel="1" x14ac:dyDescent="0.2">
      <c r="A52" s="19" t="s">
        <v>44</v>
      </c>
      <c r="B52" s="17" t="s">
        <v>161</v>
      </c>
      <c r="C52" s="17" t="s">
        <v>7</v>
      </c>
      <c r="D52" s="27">
        <v>2500000</v>
      </c>
      <c r="E52" s="28">
        <v>0</v>
      </c>
      <c r="F52" s="27">
        <v>0</v>
      </c>
      <c r="G52" s="27">
        <f t="shared" si="4"/>
        <v>0</v>
      </c>
      <c r="H52" s="28">
        <v>0</v>
      </c>
    </row>
    <row r="53" spans="1:8" s="77" customFormat="1" ht="57" customHeight="1" outlineLevel="1" x14ac:dyDescent="0.2">
      <c r="A53" s="19" t="s">
        <v>522</v>
      </c>
      <c r="B53" s="17" t="s">
        <v>521</v>
      </c>
      <c r="C53" s="17" t="s">
        <v>1</v>
      </c>
      <c r="D53" s="27">
        <f t="shared" ref="D53:E54" si="17">D54</f>
        <v>504023.35</v>
      </c>
      <c r="E53" s="27">
        <f t="shared" si="17"/>
        <v>0</v>
      </c>
      <c r="F53" s="27">
        <f>F54</f>
        <v>0</v>
      </c>
      <c r="G53" s="27">
        <f t="shared" si="4"/>
        <v>0</v>
      </c>
      <c r="H53" s="28">
        <v>0</v>
      </c>
    </row>
    <row r="54" spans="1:8" s="77" customFormat="1" ht="28.5" customHeight="1" outlineLevel="1" x14ac:dyDescent="0.2">
      <c r="A54" s="19" t="s">
        <v>114</v>
      </c>
      <c r="B54" s="17" t="s">
        <v>521</v>
      </c>
      <c r="C54" s="17" t="s">
        <v>43</v>
      </c>
      <c r="D54" s="27">
        <f t="shared" si="17"/>
        <v>504023.35</v>
      </c>
      <c r="E54" s="27">
        <f t="shared" si="17"/>
        <v>0</v>
      </c>
      <c r="F54" s="27">
        <f>F55</f>
        <v>0</v>
      </c>
      <c r="G54" s="27">
        <f t="shared" si="4"/>
        <v>0</v>
      </c>
      <c r="H54" s="28">
        <v>0</v>
      </c>
    </row>
    <row r="55" spans="1:8" s="77" customFormat="1" ht="28.5" customHeight="1" outlineLevel="1" x14ac:dyDescent="0.2">
      <c r="A55" s="19" t="s">
        <v>44</v>
      </c>
      <c r="B55" s="17" t="s">
        <v>521</v>
      </c>
      <c r="C55" s="17" t="s">
        <v>7</v>
      </c>
      <c r="D55" s="27">
        <v>504023.35</v>
      </c>
      <c r="E55" s="28">
        <v>0</v>
      </c>
      <c r="F55" s="27">
        <v>0</v>
      </c>
      <c r="G55" s="27">
        <f t="shared" si="4"/>
        <v>0</v>
      </c>
      <c r="H55" s="28">
        <v>0</v>
      </c>
    </row>
    <row r="56" spans="1:8" s="35" customFormat="1" ht="33.75" customHeight="1" outlineLevel="2" x14ac:dyDescent="0.2">
      <c r="A56" s="38" t="s">
        <v>196</v>
      </c>
      <c r="B56" s="33" t="s">
        <v>59</v>
      </c>
      <c r="C56" s="33" t="s">
        <v>1</v>
      </c>
      <c r="D56" s="34">
        <f>D57+D63+D66+D60</f>
        <v>246127829.38999999</v>
      </c>
      <c r="E56" s="34">
        <f>E57+E63+E66+E60</f>
        <v>295000</v>
      </c>
      <c r="F56" s="34">
        <f>F57+F63+F66+F60</f>
        <v>542410</v>
      </c>
      <c r="G56" s="34">
        <f t="shared" si="4"/>
        <v>0.11985641799674752</v>
      </c>
      <c r="H56" s="80">
        <f t="shared" si="6"/>
        <v>54.386902896333034</v>
      </c>
    </row>
    <row r="57" spans="1:8" s="61" customFormat="1" ht="30.75" customHeight="1" outlineLevel="5" x14ac:dyDescent="0.2">
      <c r="A57" s="30" t="s">
        <v>404</v>
      </c>
      <c r="B57" s="20" t="s">
        <v>60</v>
      </c>
      <c r="C57" s="29" t="s">
        <v>1</v>
      </c>
      <c r="D57" s="27">
        <f t="shared" ref="D57:F58" si="18">D58</f>
        <v>23691230</v>
      </c>
      <c r="E57" s="27">
        <f t="shared" si="18"/>
        <v>295000</v>
      </c>
      <c r="F57" s="27">
        <f t="shared" si="18"/>
        <v>542410</v>
      </c>
      <c r="G57" s="27">
        <f t="shared" si="4"/>
        <v>1.2451865099448192</v>
      </c>
      <c r="H57" s="28">
        <f t="shared" si="6"/>
        <v>54.386902896333034</v>
      </c>
    </row>
    <row r="58" spans="1:8" s="61" customFormat="1" ht="30.75" customHeight="1" outlineLevel="5" x14ac:dyDescent="0.2">
      <c r="A58" s="16" t="s">
        <v>114</v>
      </c>
      <c r="B58" s="20" t="s">
        <v>60</v>
      </c>
      <c r="C58" s="29" t="s">
        <v>43</v>
      </c>
      <c r="D58" s="27">
        <f t="shared" si="18"/>
        <v>23691230</v>
      </c>
      <c r="E58" s="27">
        <f t="shared" si="18"/>
        <v>295000</v>
      </c>
      <c r="F58" s="27">
        <f t="shared" si="18"/>
        <v>542410</v>
      </c>
      <c r="G58" s="27">
        <f t="shared" si="4"/>
        <v>1.2451865099448192</v>
      </c>
      <c r="H58" s="28">
        <f t="shared" si="6"/>
        <v>54.386902896333034</v>
      </c>
    </row>
    <row r="59" spans="1:8" s="61" customFormat="1" ht="30.75" customHeight="1" outlineLevel="5" x14ac:dyDescent="0.2">
      <c r="A59" s="16" t="s">
        <v>44</v>
      </c>
      <c r="B59" s="20" t="s">
        <v>60</v>
      </c>
      <c r="C59" s="29" t="s">
        <v>7</v>
      </c>
      <c r="D59" s="27">
        <v>23691230</v>
      </c>
      <c r="E59" s="27">
        <v>295000</v>
      </c>
      <c r="F59" s="27">
        <v>542410</v>
      </c>
      <c r="G59" s="27">
        <f t="shared" si="4"/>
        <v>1.2451865099448192</v>
      </c>
      <c r="H59" s="28">
        <f t="shared" si="6"/>
        <v>54.386902896333034</v>
      </c>
    </row>
    <row r="60" spans="1:8" s="77" customFormat="1" ht="90" customHeight="1" outlineLevel="5" x14ac:dyDescent="0.2">
      <c r="A60" s="16" t="s">
        <v>524</v>
      </c>
      <c r="B60" s="20" t="s">
        <v>523</v>
      </c>
      <c r="C60" s="29" t="s">
        <v>1</v>
      </c>
      <c r="D60" s="27">
        <f t="shared" ref="D60:E61" si="19">D61</f>
        <v>209077923.38999999</v>
      </c>
      <c r="E60" s="27">
        <f t="shared" si="19"/>
        <v>0</v>
      </c>
      <c r="F60" s="27">
        <f>F61</f>
        <v>0</v>
      </c>
      <c r="G60" s="27">
        <f t="shared" ref="G60:G62" si="20">E60/D60*100</f>
        <v>0</v>
      </c>
      <c r="H60" s="28">
        <v>0</v>
      </c>
    </row>
    <row r="61" spans="1:8" s="77" customFormat="1" ht="30.75" customHeight="1" outlineLevel="5" x14ac:dyDescent="0.2">
      <c r="A61" s="19" t="s">
        <v>273</v>
      </c>
      <c r="B61" s="20" t="s">
        <v>523</v>
      </c>
      <c r="C61" s="29" t="s">
        <v>132</v>
      </c>
      <c r="D61" s="27">
        <f t="shared" si="19"/>
        <v>209077923.38999999</v>
      </c>
      <c r="E61" s="27">
        <f t="shared" si="19"/>
        <v>0</v>
      </c>
      <c r="F61" s="27">
        <f>F62</f>
        <v>0</v>
      </c>
      <c r="G61" s="27">
        <f t="shared" si="20"/>
        <v>0</v>
      </c>
      <c r="H61" s="28">
        <v>0</v>
      </c>
    </row>
    <row r="62" spans="1:8" s="77" customFormat="1" ht="30.75" customHeight="1" outlineLevel="5" x14ac:dyDescent="0.2">
      <c r="A62" s="19" t="s">
        <v>133</v>
      </c>
      <c r="B62" s="20" t="s">
        <v>523</v>
      </c>
      <c r="C62" s="29" t="s">
        <v>134</v>
      </c>
      <c r="D62" s="27">
        <v>209077923.38999999</v>
      </c>
      <c r="E62" s="27">
        <v>0</v>
      </c>
      <c r="F62" s="27">
        <v>0</v>
      </c>
      <c r="G62" s="27">
        <f t="shared" si="20"/>
        <v>0</v>
      </c>
      <c r="H62" s="28">
        <v>0</v>
      </c>
    </row>
    <row r="63" spans="1:8" s="61" customFormat="1" ht="45" customHeight="1" outlineLevel="5" x14ac:dyDescent="0.2">
      <c r="A63" s="30" t="s">
        <v>451</v>
      </c>
      <c r="B63" s="20" t="s">
        <v>450</v>
      </c>
      <c r="C63" s="29" t="s">
        <v>1</v>
      </c>
      <c r="D63" s="27">
        <f t="shared" ref="D63:F64" si="21">D64</f>
        <v>12000000</v>
      </c>
      <c r="E63" s="27">
        <f t="shared" si="21"/>
        <v>0</v>
      </c>
      <c r="F63" s="27">
        <f t="shared" si="21"/>
        <v>0</v>
      </c>
      <c r="G63" s="27">
        <f t="shared" si="4"/>
        <v>0</v>
      </c>
      <c r="H63" s="28">
        <v>0</v>
      </c>
    </row>
    <row r="64" spans="1:8" s="61" customFormat="1" ht="31.5" customHeight="1" outlineLevel="5" x14ac:dyDescent="0.2">
      <c r="A64" s="16" t="s">
        <v>114</v>
      </c>
      <c r="B64" s="20" t="s">
        <v>450</v>
      </c>
      <c r="C64" s="20" t="s">
        <v>43</v>
      </c>
      <c r="D64" s="27">
        <f t="shared" si="21"/>
        <v>12000000</v>
      </c>
      <c r="E64" s="27">
        <f t="shared" si="21"/>
        <v>0</v>
      </c>
      <c r="F64" s="27">
        <f t="shared" si="21"/>
        <v>0</v>
      </c>
      <c r="G64" s="27">
        <f t="shared" si="4"/>
        <v>0</v>
      </c>
      <c r="H64" s="28">
        <v>0</v>
      </c>
    </row>
    <row r="65" spans="1:8" s="61" customFormat="1" ht="30" customHeight="1" outlineLevel="5" x14ac:dyDescent="0.2">
      <c r="A65" s="16" t="s">
        <v>44</v>
      </c>
      <c r="B65" s="20" t="s">
        <v>450</v>
      </c>
      <c r="C65" s="20" t="s">
        <v>7</v>
      </c>
      <c r="D65" s="27">
        <v>12000000</v>
      </c>
      <c r="E65" s="28">
        <v>0</v>
      </c>
      <c r="F65" s="27">
        <v>0</v>
      </c>
      <c r="G65" s="27">
        <f t="shared" si="4"/>
        <v>0</v>
      </c>
      <c r="H65" s="28">
        <v>0</v>
      </c>
    </row>
    <row r="66" spans="1:8" s="61" customFormat="1" ht="46.5" customHeight="1" outlineLevel="5" x14ac:dyDescent="0.2">
      <c r="A66" s="30" t="s">
        <v>452</v>
      </c>
      <c r="B66" s="20" t="s">
        <v>453</v>
      </c>
      <c r="C66" s="29" t="s">
        <v>1</v>
      </c>
      <c r="D66" s="27">
        <f t="shared" ref="D66:F67" si="22">D67</f>
        <v>1358676</v>
      </c>
      <c r="E66" s="27">
        <f t="shared" si="22"/>
        <v>0</v>
      </c>
      <c r="F66" s="27">
        <f t="shared" si="22"/>
        <v>0</v>
      </c>
      <c r="G66" s="27">
        <f t="shared" si="4"/>
        <v>0</v>
      </c>
      <c r="H66" s="28">
        <v>0</v>
      </c>
    </row>
    <row r="67" spans="1:8" s="61" customFormat="1" ht="31.5" customHeight="1" outlineLevel="5" x14ac:dyDescent="0.2">
      <c r="A67" s="16" t="s">
        <v>114</v>
      </c>
      <c r="B67" s="20" t="s">
        <v>453</v>
      </c>
      <c r="C67" s="20" t="s">
        <v>43</v>
      </c>
      <c r="D67" s="27">
        <f t="shared" si="22"/>
        <v>1358676</v>
      </c>
      <c r="E67" s="27">
        <f t="shared" si="22"/>
        <v>0</v>
      </c>
      <c r="F67" s="27">
        <f t="shared" si="22"/>
        <v>0</v>
      </c>
      <c r="G67" s="27">
        <f t="shared" si="4"/>
        <v>0</v>
      </c>
      <c r="H67" s="28">
        <v>0</v>
      </c>
    </row>
    <row r="68" spans="1:8" s="61" customFormat="1" ht="32.25" customHeight="1" outlineLevel="5" x14ac:dyDescent="0.2">
      <c r="A68" s="16" t="s">
        <v>44</v>
      </c>
      <c r="B68" s="20" t="s">
        <v>453</v>
      </c>
      <c r="C68" s="20" t="s">
        <v>7</v>
      </c>
      <c r="D68" s="27">
        <v>1358676</v>
      </c>
      <c r="E68" s="28">
        <v>0</v>
      </c>
      <c r="F68" s="27">
        <v>0</v>
      </c>
      <c r="G68" s="27">
        <f t="shared" si="4"/>
        <v>0</v>
      </c>
      <c r="H68" s="28">
        <v>0</v>
      </c>
    </row>
    <row r="69" spans="1:8" s="35" customFormat="1" ht="48.75" customHeight="1" outlineLevel="5" x14ac:dyDescent="0.2">
      <c r="A69" s="38" t="s">
        <v>198</v>
      </c>
      <c r="B69" s="33" t="s">
        <v>61</v>
      </c>
      <c r="C69" s="33" t="s">
        <v>1</v>
      </c>
      <c r="D69" s="34">
        <f>D70+D97</f>
        <v>29328469.210000001</v>
      </c>
      <c r="E69" s="34">
        <f>E70+E97</f>
        <v>1398450.5499999998</v>
      </c>
      <c r="F69" s="34">
        <f>F70+F97</f>
        <v>4596185.42</v>
      </c>
      <c r="G69" s="34">
        <f t="shared" si="4"/>
        <v>4.7682357370468429</v>
      </c>
      <c r="H69" s="80">
        <f t="shared" si="6"/>
        <v>30.426330145749425</v>
      </c>
    </row>
    <row r="70" spans="1:8" s="61" customFormat="1" ht="45.75" customHeight="1" outlineLevel="5" x14ac:dyDescent="0.2">
      <c r="A70" s="30" t="s">
        <v>199</v>
      </c>
      <c r="B70" s="29" t="s">
        <v>62</v>
      </c>
      <c r="C70" s="29" t="s">
        <v>1</v>
      </c>
      <c r="D70" s="27">
        <f>D71+D93</f>
        <v>27794920</v>
      </c>
      <c r="E70" s="27">
        <f>E71+E93</f>
        <v>610946.99</v>
      </c>
      <c r="F70" s="27">
        <f>F71+F93</f>
        <v>3837858.55</v>
      </c>
      <c r="G70" s="27">
        <f t="shared" si="4"/>
        <v>2.1980527017167169</v>
      </c>
      <c r="H70" s="28">
        <f t="shared" si="6"/>
        <v>15.918955376820755</v>
      </c>
    </row>
    <row r="71" spans="1:8" s="55" customFormat="1" ht="30" customHeight="1" outlineLevel="5" x14ac:dyDescent="0.2">
      <c r="A71" s="53" t="s">
        <v>327</v>
      </c>
      <c r="B71" s="57" t="s">
        <v>328</v>
      </c>
      <c r="C71" s="57" t="s">
        <v>1</v>
      </c>
      <c r="D71" s="58">
        <f>D75+D78+D72+D90+D81+D84+D87</f>
        <v>27794920</v>
      </c>
      <c r="E71" s="58">
        <f>E75+E78+E72+E90+E81+E84+E87</f>
        <v>610946.99</v>
      </c>
      <c r="F71" s="58">
        <f>F75+F78+F72+F90+F81+F84+F87</f>
        <v>3811342.75</v>
      </c>
      <c r="G71" s="58">
        <f t="shared" si="4"/>
        <v>2.1980527017167169</v>
      </c>
      <c r="H71" s="78">
        <f t="shared" si="6"/>
        <v>16.029704754315262</v>
      </c>
    </row>
    <row r="72" spans="1:8" s="67" customFormat="1" ht="54.75" customHeight="1" outlineLevel="5" x14ac:dyDescent="0.2">
      <c r="A72" s="30" t="s">
        <v>455</v>
      </c>
      <c r="B72" s="29" t="s">
        <v>454</v>
      </c>
      <c r="C72" s="29" t="s">
        <v>1</v>
      </c>
      <c r="D72" s="27">
        <f t="shared" ref="D72:F73" si="23">D73</f>
        <v>0</v>
      </c>
      <c r="E72" s="27">
        <f t="shared" si="23"/>
        <v>0</v>
      </c>
      <c r="F72" s="27">
        <f t="shared" si="23"/>
        <v>0</v>
      </c>
      <c r="G72" s="27">
        <v>0</v>
      </c>
      <c r="H72" s="28">
        <v>0</v>
      </c>
    </row>
    <row r="73" spans="1:8" s="67" customFormat="1" ht="30" customHeight="1" outlineLevel="5" x14ac:dyDescent="0.2">
      <c r="A73" s="30" t="s">
        <v>114</v>
      </c>
      <c r="B73" s="29" t="s">
        <v>454</v>
      </c>
      <c r="C73" s="29" t="s">
        <v>43</v>
      </c>
      <c r="D73" s="27">
        <f t="shared" si="23"/>
        <v>0</v>
      </c>
      <c r="E73" s="27">
        <f t="shared" si="23"/>
        <v>0</v>
      </c>
      <c r="F73" s="27">
        <f t="shared" si="23"/>
        <v>0</v>
      </c>
      <c r="G73" s="27">
        <v>0</v>
      </c>
      <c r="H73" s="28">
        <v>0</v>
      </c>
    </row>
    <row r="74" spans="1:8" s="67" customFormat="1" ht="30" customHeight="1" outlineLevel="5" x14ac:dyDescent="0.2">
      <c r="A74" s="30" t="s">
        <v>44</v>
      </c>
      <c r="B74" s="29" t="s">
        <v>454</v>
      </c>
      <c r="C74" s="29" t="s">
        <v>7</v>
      </c>
      <c r="D74" s="27">
        <v>0</v>
      </c>
      <c r="E74" s="27">
        <v>0</v>
      </c>
      <c r="F74" s="27">
        <v>0</v>
      </c>
      <c r="G74" s="27">
        <v>0</v>
      </c>
      <c r="H74" s="28">
        <v>0</v>
      </c>
    </row>
    <row r="75" spans="1:8" s="61" customFormat="1" ht="30" customHeight="1" outlineLevel="1" x14ac:dyDescent="0.2">
      <c r="A75" s="25" t="s">
        <v>110</v>
      </c>
      <c r="B75" s="29" t="s">
        <v>105</v>
      </c>
      <c r="C75" s="29" t="s">
        <v>1</v>
      </c>
      <c r="D75" s="27">
        <f>D76</f>
        <v>11804320</v>
      </c>
      <c r="E75" s="27">
        <f>E76</f>
        <v>445000</v>
      </c>
      <c r="F75" s="27">
        <f>F76</f>
        <v>3608063.2</v>
      </c>
      <c r="G75" s="27">
        <f t="shared" si="4"/>
        <v>3.7698063081990321</v>
      </c>
      <c r="H75" s="28">
        <f t="shared" si="6"/>
        <v>12.333486841361314</v>
      </c>
    </row>
    <row r="76" spans="1:8" s="61" customFormat="1" ht="30" customHeight="1" outlineLevel="5" x14ac:dyDescent="0.2">
      <c r="A76" s="30" t="s">
        <v>114</v>
      </c>
      <c r="B76" s="29" t="s">
        <v>105</v>
      </c>
      <c r="C76" s="29" t="s">
        <v>43</v>
      </c>
      <c r="D76" s="27">
        <f t="shared" ref="D76:F76" si="24">D77</f>
        <v>11804320</v>
      </c>
      <c r="E76" s="27">
        <f t="shared" si="24"/>
        <v>445000</v>
      </c>
      <c r="F76" s="27">
        <f t="shared" si="24"/>
        <v>3608063.2</v>
      </c>
      <c r="G76" s="27">
        <f t="shared" si="4"/>
        <v>3.7698063081990321</v>
      </c>
      <c r="H76" s="28">
        <f t="shared" si="6"/>
        <v>12.333486841361314</v>
      </c>
    </row>
    <row r="77" spans="1:8" s="61" customFormat="1" ht="30" customHeight="1" outlineLevel="5" x14ac:dyDescent="0.2">
      <c r="A77" s="30" t="s">
        <v>44</v>
      </c>
      <c r="B77" s="29" t="s">
        <v>105</v>
      </c>
      <c r="C77" s="29" t="s">
        <v>7</v>
      </c>
      <c r="D77" s="27">
        <v>11804320</v>
      </c>
      <c r="E77" s="27">
        <v>445000</v>
      </c>
      <c r="F77" s="27">
        <v>3608063.2</v>
      </c>
      <c r="G77" s="27">
        <f t="shared" si="4"/>
        <v>3.7698063081990321</v>
      </c>
      <c r="H77" s="28">
        <f t="shared" si="6"/>
        <v>12.333486841361314</v>
      </c>
    </row>
    <row r="78" spans="1:8" s="61" customFormat="1" ht="30.75" customHeight="1" outlineLevel="5" x14ac:dyDescent="0.2">
      <c r="A78" s="30" t="s">
        <v>129</v>
      </c>
      <c r="B78" s="29" t="s">
        <v>130</v>
      </c>
      <c r="C78" s="29" t="s">
        <v>1</v>
      </c>
      <c r="D78" s="27">
        <f t="shared" ref="D78:F79" si="25">D79</f>
        <v>620000</v>
      </c>
      <c r="E78" s="27">
        <f t="shared" si="25"/>
        <v>165946.99</v>
      </c>
      <c r="F78" s="27">
        <f t="shared" si="25"/>
        <v>203279.55</v>
      </c>
      <c r="G78" s="27">
        <f t="shared" si="4"/>
        <v>26.765643548387096</v>
      </c>
      <c r="H78" s="28">
        <f t="shared" si="6"/>
        <v>81.634866861915029</v>
      </c>
    </row>
    <row r="79" spans="1:8" s="61" customFormat="1" ht="31.5" customHeight="1" outlineLevel="2" x14ac:dyDescent="0.2">
      <c r="A79" s="30" t="s">
        <v>114</v>
      </c>
      <c r="B79" s="29" t="s">
        <v>130</v>
      </c>
      <c r="C79" s="26" t="s">
        <v>43</v>
      </c>
      <c r="D79" s="27">
        <f t="shared" si="25"/>
        <v>620000</v>
      </c>
      <c r="E79" s="27">
        <f t="shared" si="25"/>
        <v>165946.99</v>
      </c>
      <c r="F79" s="27">
        <f t="shared" si="25"/>
        <v>203279.55</v>
      </c>
      <c r="G79" s="27">
        <f t="shared" si="4"/>
        <v>26.765643548387096</v>
      </c>
      <c r="H79" s="28">
        <f t="shared" si="6"/>
        <v>81.634866861915029</v>
      </c>
    </row>
    <row r="80" spans="1:8" s="61" customFormat="1" ht="32.25" customHeight="1" outlineLevel="2" x14ac:dyDescent="0.2">
      <c r="A80" s="30" t="s">
        <v>44</v>
      </c>
      <c r="B80" s="29" t="s">
        <v>130</v>
      </c>
      <c r="C80" s="26" t="s">
        <v>7</v>
      </c>
      <c r="D80" s="27">
        <v>620000</v>
      </c>
      <c r="E80" s="28">
        <v>165946.99</v>
      </c>
      <c r="F80" s="27">
        <v>203279.55</v>
      </c>
      <c r="G80" s="27">
        <f t="shared" si="4"/>
        <v>26.765643548387096</v>
      </c>
      <c r="H80" s="28">
        <f t="shared" ref="H80:H143" si="26">E80/F80*100</f>
        <v>81.634866861915029</v>
      </c>
    </row>
    <row r="81" spans="1:8" s="77" customFormat="1" ht="57.75" customHeight="1" outlineLevel="2" x14ac:dyDescent="0.2">
      <c r="A81" s="30" t="s">
        <v>500</v>
      </c>
      <c r="B81" s="29" t="s">
        <v>499</v>
      </c>
      <c r="C81" s="26" t="s">
        <v>1</v>
      </c>
      <c r="D81" s="27">
        <f t="shared" ref="D81:E82" si="27">D82</f>
        <v>0</v>
      </c>
      <c r="E81" s="27">
        <f t="shared" si="27"/>
        <v>0</v>
      </c>
      <c r="F81" s="27">
        <f>F82</f>
        <v>0</v>
      </c>
      <c r="G81" s="27">
        <v>0</v>
      </c>
      <c r="H81" s="28">
        <v>0</v>
      </c>
    </row>
    <row r="82" spans="1:8" s="77" customFormat="1" ht="32.25" customHeight="1" outlineLevel="2" x14ac:dyDescent="0.2">
      <c r="A82" s="30" t="s">
        <v>114</v>
      </c>
      <c r="B82" s="29" t="s">
        <v>499</v>
      </c>
      <c r="C82" s="26" t="s">
        <v>43</v>
      </c>
      <c r="D82" s="27">
        <f t="shared" si="27"/>
        <v>0</v>
      </c>
      <c r="E82" s="27">
        <f t="shared" si="27"/>
        <v>0</v>
      </c>
      <c r="F82" s="27">
        <f>F83</f>
        <v>0</v>
      </c>
      <c r="G82" s="27">
        <v>0</v>
      </c>
      <c r="H82" s="28">
        <v>0</v>
      </c>
    </row>
    <row r="83" spans="1:8" s="77" customFormat="1" ht="32.25" customHeight="1" outlineLevel="2" x14ac:dyDescent="0.2">
      <c r="A83" s="30" t="s">
        <v>44</v>
      </c>
      <c r="B83" s="29" t="s">
        <v>499</v>
      </c>
      <c r="C83" s="26" t="s">
        <v>7</v>
      </c>
      <c r="D83" s="27">
        <v>0</v>
      </c>
      <c r="E83" s="28">
        <v>0</v>
      </c>
      <c r="F83" s="27">
        <v>0</v>
      </c>
      <c r="G83" s="27">
        <v>0</v>
      </c>
      <c r="H83" s="28">
        <v>0</v>
      </c>
    </row>
    <row r="84" spans="1:8" s="77" customFormat="1" ht="54.75" customHeight="1" outlineLevel="2" x14ac:dyDescent="0.2">
      <c r="A84" s="30" t="s">
        <v>501</v>
      </c>
      <c r="B84" s="29" t="s">
        <v>502</v>
      </c>
      <c r="C84" s="26" t="s">
        <v>1</v>
      </c>
      <c r="D84" s="27">
        <f t="shared" ref="D84:E85" si="28">D85</f>
        <v>0</v>
      </c>
      <c r="E84" s="27">
        <f t="shared" si="28"/>
        <v>0</v>
      </c>
      <c r="F84" s="27">
        <f>F85</f>
        <v>0</v>
      </c>
      <c r="G84" s="27">
        <v>0</v>
      </c>
      <c r="H84" s="28">
        <v>0</v>
      </c>
    </row>
    <row r="85" spans="1:8" s="77" customFormat="1" ht="32.25" customHeight="1" outlineLevel="2" x14ac:dyDescent="0.2">
      <c r="A85" s="30" t="s">
        <v>114</v>
      </c>
      <c r="B85" s="29" t="s">
        <v>502</v>
      </c>
      <c r="C85" s="26" t="s">
        <v>43</v>
      </c>
      <c r="D85" s="27">
        <f t="shared" si="28"/>
        <v>0</v>
      </c>
      <c r="E85" s="27">
        <f t="shared" si="28"/>
        <v>0</v>
      </c>
      <c r="F85" s="27">
        <f>F86</f>
        <v>0</v>
      </c>
      <c r="G85" s="27">
        <v>0</v>
      </c>
      <c r="H85" s="28">
        <v>0</v>
      </c>
    </row>
    <row r="86" spans="1:8" s="77" customFormat="1" ht="32.25" customHeight="1" outlineLevel="2" x14ac:dyDescent="0.2">
      <c r="A86" s="30" t="s">
        <v>44</v>
      </c>
      <c r="B86" s="29" t="s">
        <v>502</v>
      </c>
      <c r="C86" s="26" t="s">
        <v>7</v>
      </c>
      <c r="D86" s="27">
        <v>0</v>
      </c>
      <c r="E86" s="28">
        <v>0</v>
      </c>
      <c r="F86" s="27">
        <v>0</v>
      </c>
      <c r="G86" s="27">
        <v>0</v>
      </c>
      <c r="H86" s="28">
        <v>0</v>
      </c>
    </row>
    <row r="87" spans="1:8" s="77" customFormat="1" ht="44.25" customHeight="1" outlineLevel="2" x14ac:dyDescent="0.2">
      <c r="A87" s="30" t="s">
        <v>526</v>
      </c>
      <c r="B87" s="29" t="s">
        <v>525</v>
      </c>
      <c r="C87" s="29" t="s">
        <v>1</v>
      </c>
      <c r="D87" s="27">
        <f t="shared" ref="D87:E88" si="29">D88</f>
        <v>15370600</v>
      </c>
      <c r="E87" s="27">
        <f t="shared" si="29"/>
        <v>0</v>
      </c>
      <c r="F87" s="27">
        <f>F88</f>
        <v>0</v>
      </c>
      <c r="G87" s="27">
        <f t="shared" ref="G87:G89" si="30">E87/D87*100</f>
        <v>0</v>
      </c>
      <c r="H87" s="28">
        <v>0</v>
      </c>
    </row>
    <row r="88" spans="1:8" s="77" customFormat="1" ht="32.25" customHeight="1" outlineLevel="2" x14ac:dyDescent="0.2">
      <c r="A88" s="30" t="s">
        <v>114</v>
      </c>
      <c r="B88" s="29" t="s">
        <v>525</v>
      </c>
      <c r="C88" s="26" t="s">
        <v>43</v>
      </c>
      <c r="D88" s="27">
        <f t="shared" si="29"/>
        <v>15370600</v>
      </c>
      <c r="E88" s="27">
        <f t="shared" si="29"/>
        <v>0</v>
      </c>
      <c r="F88" s="27">
        <f>F89</f>
        <v>0</v>
      </c>
      <c r="G88" s="27">
        <f t="shared" si="30"/>
        <v>0</v>
      </c>
      <c r="H88" s="28">
        <v>0</v>
      </c>
    </row>
    <row r="89" spans="1:8" s="77" customFormat="1" ht="32.25" customHeight="1" outlineLevel="2" x14ac:dyDescent="0.2">
      <c r="A89" s="30" t="s">
        <v>44</v>
      </c>
      <c r="B89" s="29" t="s">
        <v>525</v>
      </c>
      <c r="C89" s="26" t="s">
        <v>7</v>
      </c>
      <c r="D89" s="27">
        <v>15370600</v>
      </c>
      <c r="E89" s="28">
        <v>0</v>
      </c>
      <c r="F89" s="27">
        <v>0</v>
      </c>
      <c r="G89" s="27">
        <f t="shared" si="30"/>
        <v>0</v>
      </c>
      <c r="H89" s="28">
        <v>0</v>
      </c>
    </row>
    <row r="90" spans="1:8" s="67" customFormat="1" ht="54" customHeight="1" outlineLevel="2" x14ac:dyDescent="0.2">
      <c r="A90" s="30" t="s">
        <v>457</v>
      </c>
      <c r="B90" s="29" t="s">
        <v>456</v>
      </c>
      <c r="C90" s="29" t="s">
        <v>1</v>
      </c>
      <c r="D90" s="27">
        <f t="shared" ref="D90:F91" si="31">D91</f>
        <v>0</v>
      </c>
      <c r="E90" s="27">
        <f t="shared" si="31"/>
        <v>0</v>
      </c>
      <c r="F90" s="27">
        <f t="shared" si="31"/>
        <v>0</v>
      </c>
      <c r="G90" s="27">
        <v>0</v>
      </c>
      <c r="H90" s="28">
        <v>0</v>
      </c>
    </row>
    <row r="91" spans="1:8" s="67" customFormat="1" ht="32.25" customHeight="1" outlineLevel="2" x14ac:dyDescent="0.2">
      <c r="A91" s="30" t="s">
        <v>114</v>
      </c>
      <c r="B91" s="29" t="s">
        <v>456</v>
      </c>
      <c r="C91" s="26" t="s">
        <v>43</v>
      </c>
      <c r="D91" s="27">
        <f t="shared" si="31"/>
        <v>0</v>
      </c>
      <c r="E91" s="27">
        <f t="shared" si="31"/>
        <v>0</v>
      </c>
      <c r="F91" s="27">
        <f t="shared" si="31"/>
        <v>0</v>
      </c>
      <c r="G91" s="27">
        <v>0</v>
      </c>
      <c r="H91" s="28">
        <v>0</v>
      </c>
    </row>
    <row r="92" spans="1:8" s="67" customFormat="1" ht="32.25" customHeight="1" outlineLevel="2" x14ac:dyDescent="0.2">
      <c r="A92" s="30" t="s">
        <v>44</v>
      </c>
      <c r="B92" s="29" t="s">
        <v>456</v>
      </c>
      <c r="C92" s="26" t="s">
        <v>7</v>
      </c>
      <c r="D92" s="27">
        <v>0</v>
      </c>
      <c r="E92" s="28">
        <v>0</v>
      </c>
      <c r="F92" s="27">
        <v>0</v>
      </c>
      <c r="G92" s="27">
        <v>0</v>
      </c>
      <c r="H92" s="28">
        <v>0</v>
      </c>
    </row>
    <row r="93" spans="1:8" s="61" customFormat="1" ht="18" customHeight="1" outlineLevel="2" x14ac:dyDescent="0.2">
      <c r="A93" s="30" t="s">
        <v>297</v>
      </c>
      <c r="B93" s="29" t="s">
        <v>299</v>
      </c>
      <c r="C93" s="26" t="s">
        <v>1</v>
      </c>
      <c r="D93" s="27">
        <f t="shared" ref="D93:F95" si="32">D94</f>
        <v>0</v>
      </c>
      <c r="E93" s="27">
        <f t="shared" si="32"/>
        <v>0</v>
      </c>
      <c r="F93" s="27">
        <f t="shared" si="32"/>
        <v>26515.8</v>
      </c>
      <c r="G93" s="27">
        <v>0</v>
      </c>
      <c r="H93" s="28">
        <f t="shared" si="26"/>
        <v>0</v>
      </c>
    </row>
    <row r="94" spans="1:8" s="61" customFormat="1" ht="32.25" customHeight="1" outlineLevel="2" x14ac:dyDescent="0.2">
      <c r="A94" s="30" t="s">
        <v>298</v>
      </c>
      <c r="B94" s="20" t="s">
        <v>409</v>
      </c>
      <c r="C94" s="26" t="s">
        <v>1</v>
      </c>
      <c r="D94" s="27">
        <f t="shared" si="32"/>
        <v>0</v>
      </c>
      <c r="E94" s="27">
        <f t="shared" si="32"/>
        <v>0</v>
      </c>
      <c r="F94" s="27">
        <f t="shared" si="32"/>
        <v>26515.8</v>
      </c>
      <c r="G94" s="27">
        <v>0</v>
      </c>
      <c r="H94" s="28">
        <f t="shared" si="26"/>
        <v>0</v>
      </c>
    </row>
    <row r="95" spans="1:8" s="61" customFormat="1" ht="28.5" customHeight="1" outlineLevel="2" x14ac:dyDescent="0.2">
      <c r="A95" s="19" t="s">
        <v>273</v>
      </c>
      <c r="B95" s="20" t="s">
        <v>409</v>
      </c>
      <c r="C95" s="17" t="s">
        <v>132</v>
      </c>
      <c r="D95" s="27">
        <f t="shared" si="32"/>
        <v>0</v>
      </c>
      <c r="E95" s="27">
        <f t="shared" si="32"/>
        <v>0</v>
      </c>
      <c r="F95" s="27">
        <f t="shared" si="32"/>
        <v>26515.8</v>
      </c>
      <c r="G95" s="27">
        <v>0</v>
      </c>
      <c r="H95" s="28">
        <f t="shared" si="26"/>
        <v>0</v>
      </c>
    </row>
    <row r="96" spans="1:8" s="61" customFormat="1" ht="18.75" customHeight="1" outlineLevel="2" x14ac:dyDescent="0.2">
      <c r="A96" s="19" t="s">
        <v>133</v>
      </c>
      <c r="B96" s="20" t="s">
        <v>409</v>
      </c>
      <c r="C96" s="17" t="s">
        <v>134</v>
      </c>
      <c r="D96" s="27">
        <v>0</v>
      </c>
      <c r="E96" s="27">
        <v>0</v>
      </c>
      <c r="F96" s="27">
        <v>26515.8</v>
      </c>
      <c r="G96" s="27">
        <v>0</v>
      </c>
      <c r="H96" s="28">
        <f t="shared" si="26"/>
        <v>0</v>
      </c>
    </row>
    <row r="97" spans="1:8" s="61" customFormat="1" ht="45" customHeight="1" outlineLevel="2" x14ac:dyDescent="0.2">
      <c r="A97" s="30" t="s">
        <v>224</v>
      </c>
      <c r="B97" s="29" t="s">
        <v>106</v>
      </c>
      <c r="C97" s="29" t="s">
        <v>1</v>
      </c>
      <c r="D97" s="27">
        <f>D101+D98</f>
        <v>1533549.21</v>
      </c>
      <c r="E97" s="27">
        <f>E101+E98</f>
        <v>787503.55999999994</v>
      </c>
      <c r="F97" s="27">
        <f>F101+F98</f>
        <v>758326.87</v>
      </c>
      <c r="G97" s="27">
        <f t="shared" ref="G97:G170" si="33">E97/D97*100</f>
        <v>51.351698065170005</v>
      </c>
      <c r="H97" s="28">
        <f t="shared" si="26"/>
        <v>103.84750839700563</v>
      </c>
    </row>
    <row r="98" spans="1:8" s="61" customFormat="1" ht="31.5" customHeight="1" outlineLevel="2" x14ac:dyDescent="0.2">
      <c r="A98" s="30" t="s">
        <v>324</v>
      </c>
      <c r="B98" s="29" t="s">
        <v>131</v>
      </c>
      <c r="C98" s="29" t="s">
        <v>1</v>
      </c>
      <c r="D98" s="27">
        <f>D99</f>
        <v>1487542.73</v>
      </c>
      <c r="E98" s="27">
        <f>E99</f>
        <v>763878.45</v>
      </c>
      <c r="F98" s="27">
        <f>F99</f>
        <v>706057.95</v>
      </c>
      <c r="G98" s="27">
        <f t="shared" si="33"/>
        <v>51.351697977778421</v>
      </c>
      <c r="H98" s="28">
        <f t="shared" si="26"/>
        <v>108.1892003340519</v>
      </c>
    </row>
    <row r="99" spans="1:8" s="61" customFormat="1" ht="21" customHeight="1" outlineLevel="2" x14ac:dyDescent="0.2">
      <c r="A99" s="19" t="s">
        <v>45</v>
      </c>
      <c r="B99" s="20" t="s">
        <v>131</v>
      </c>
      <c r="C99" s="20" t="s">
        <v>46</v>
      </c>
      <c r="D99" s="27">
        <f t="shared" ref="D99:F99" si="34">D100</f>
        <v>1487542.73</v>
      </c>
      <c r="E99" s="27">
        <f t="shared" si="34"/>
        <v>763878.45</v>
      </c>
      <c r="F99" s="27">
        <f t="shared" si="34"/>
        <v>706057.95</v>
      </c>
      <c r="G99" s="27">
        <f t="shared" si="33"/>
        <v>51.351697977778421</v>
      </c>
      <c r="H99" s="28">
        <f t="shared" si="26"/>
        <v>108.1892003340519</v>
      </c>
    </row>
    <row r="100" spans="1:8" s="61" customFormat="1" ht="48.75" customHeight="1" outlineLevel="2" x14ac:dyDescent="0.2">
      <c r="A100" s="16" t="s">
        <v>282</v>
      </c>
      <c r="B100" s="20" t="s">
        <v>131</v>
      </c>
      <c r="C100" s="20" t="s">
        <v>34</v>
      </c>
      <c r="D100" s="27">
        <v>1487542.73</v>
      </c>
      <c r="E100" s="28">
        <v>763878.45</v>
      </c>
      <c r="F100" s="27">
        <v>706057.95</v>
      </c>
      <c r="G100" s="27">
        <f t="shared" si="33"/>
        <v>51.351697977778421</v>
      </c>
      <c r="H100" s="28">
        <f t="shared" si="26"/>
        <v>108.1892003340519</v>
      </c>
    </row>
    <row r="101" spans="1:8" s="61" customFormat="1" ht="26.25" customHeight="1" outlineLevel="2" x14ac:dyDescent="0.2">
      <c r="A101" s="30" t="s">
        <v>227</v>
      </c>
      <c r="B101" s="29" t="s">
        <v>162</v>
      </c>
      <c r="C101" s="29" t="s">
        <v>1</v>
      </c>
      <c r="D101" s="27">
        <f t="shared" ref="D101:F102" si="35">D102</f>
        <v>46006.48</v>
      </c>
      <c r="E101" s="27">
        <f t="shared" si="35"/>
        <v>23625.11</v>
      </c>
      <c r="F101" s="27">
        <f t="shared" si="35"/>
        <v>52268.92</v>
      </c>
      <c r="G101" s="27">
        <f t="shared" si="33"/>
        <v>51.351700890831033</v>
      </c>
      <c r="H101" s="28">
        <f t="shared" si="26"/>
        <v>45.199154679300818</v>
      </c>
    </row>
    <row r="102" spans="1:8" s="61" customFormat="1" ht="21.75" customHeight="1" outlineLevel="2" x14ac:dyDescent="0.2">
      <c r="A102" s="19" t="s">
        <v>45</v>
      </c>
      <c r="B102" s="20" t="s">
        <v>162</v>
      </c>
      <c r="C102" s="20" t="s">
        <v>46</v>
      </c>
      <c r="D102" s="27">
        <f t="shared" si="35"/>
        <v>46006.48</v>
      </c>
      <c r="E102" s="27">
        <f t="shared" si="35"/>
        <v>23625.11</v>
      </c>
      <c r="F102" s="27">
        <f t="shared" si="35"/>
        <v>52268.92</v>
      </c>
      <c r="G102" s="27">
        <f t="shared" si="33"/>
        <v>51.351700890831033</v>
      </c>
      <c r="H102" s="28">
        <f t="shared" si="26"/>
        <v>45.199154679300818</v>
      </c>
    </row>
    <row r="103" spans="1:8" s="61" customFormat="1" ht="43.5" customHeight="1" outlineLevel="2" x14ac:dyDescent="0.2">
      <c r="A103" s="16" t="s">
        <v>282</v>
      </c>
      <c r="B103" s="20" t="s">
        <v>162</v>
      </c>
      <c r="C103" s="20" t="s">
        <v>34</v>
      </c>
      <c r="D103" s="27">
        <v>46006.48</v>
      </c>
      <c r="E103" s="28">
        <v>23625.11</v>
      </c>
      <c r="F103" s="27">
        <v>52268.92</v>
      </c>
      <c r="G103" s="27">
        <f t="shared" si="33"/>
        <v>51.351700890831033</v>
      </c>
      <c r="H103" s="28">
        <f t="shared" si="26"/>
        <v>45.199154679300818</v>
      </c>
    </row>
    <row r="104" spans="1:8" s="35" customFormat="1" ht="33" customHeight="1" outlineLevel="1" x14ac:dyDescent="0.2">
      <c r="A104" s="38" t="s">
        <v>190</v>
      </c>
      <c r="B104" s="32" t="s">
        <v>48</v>
      </c>
      <c r="C104" s="32" t="s">
        <v>1</v>
      </c>
      <c r="D104" s="34">
        <f>D109+D117+D105+D113</f>
        <v>23198205</v>
      </c>
      <c r="E104" s="34">
        <f>E109+E117+E105+E113</f>
        <v>2456374.58</v>
      </c>
      <c r="F104" s="34">
        <f>F109+F117+F105+F113</f>
        <v>1836550.17</v>
      </c>
      <c r="G104" s="34">
        <f t="shared" si="33"/>
        <v>10.588640715951945</v>
      </c>
      <c r="H104" s="80">
        <f t="shared" si="26"/>
        <v>133.74938622014341</v>
      </c>
    </row>
    <row r="105" spans="1:8" s="35" customFormat="1" ht="33" customHeight="1" outlineLevel="1" x14ac:dyDescent="0.2">
      <c r="A105" s="30" t="s">
        <v>530</v>
      </c>
      <c r="B105" s="26" t="s">
        <v>527</v>
      </c>
      <c r="C105" s="26" t="s">
        <v>1</v>
      </c>
      <c r="D105" s="27">
        <f t="shared" ref="D105:E107" si="36">D106</f>
        <v>6337518</v>
      </c>
      <c r="E105" s="27">
        <f t="shared" si="36"/>
        <v>840547.98</v>
      </c>
      <c r="F105" s="27">
        <f>F106</f>
        <v>0</v>
      </c>
      <c r="G105" s="27">
        <f t="shared" ref="G105:G108" si="37">E105/D105*100</f>
        <v>13.263046826849248</v>
      </c>
      <c r="H105" s="28">
        <v>0</v>
      </c>
    </row>
    <row r="106" spans="1:8" s="35" customFormat="1" ht="33" customHeight="1" outlineLevel="1" x14ac:dyDescent="0.2">
      <c r="A106" s="30" t="s">
        <v>529</v>
      </c>
      <c r="B106" s="26" t="s">
        <v>528</v>
      </c>
      <c r="C106" s="26" t="s">
        <v>1</v>
      </c>
      <c r="D106" s="27">
        <f t="shared" si="36"/>
        <v>6337518</v>
      </c>
      <c r="E106" s="27">
        <f t="shared" si="36"/>
        <v>840547.98</v>
      </c>
      <c r="F106" s="27">
        <f>F107</f>
        <v>0</v>
      </c>
      <c r="G106" s="27">
        <f t="shared" si="37"/>
        <v>13.263046826849248</v>
      </c>
      <c r="H106" s="28">
        <v>0</v>
      </c>
    </row>
    <row r="107" spans="1:8" s="35" customFormat="1" ht="33" customHeight="1" outlineLevel="1" x14ac:dyDescent="0.2">
      <c r="A107" s="19" t="s">
        <v>114</v>
      </c>
      <c r="B107" s="26" t="s">
        <v>528</v>
      </c>
      <c r="C107" s="26" t="s">
        <v>43</v>
      </c>
      <c r="D107" s="27">
        <f t="shared" si="36"/>
        <v>6337518</v>
      </c>
      <c r="E107" s="27">
        <f t="shared" si="36"/>
        <v>840547.98</v>
      </c>
      <c r="F107" s="27">
        <f>F108</f>
        <v>0</v>
      </c>
      <c r="G107" s="27">
        <f t="shared" si="37"/>
        <v>13.263046826849248</v>
      </c>
      <c r="H107" s="28">
        <v>0</v>
      </c>
    </row>
    <row r="108" spans="1:8" s="35" customFormat="1" ht="33" customHeight="1" outlineLevel="1" x14ac:dyDescent="0.2">
      <c r="A108" s="16" t="s">
        <v>44</v>
      </c>
      <c r="B108" s="26" t="s">
        <v>528</v>
      </c>
      <c r="C108" s="26" t="s">
        <v>7</v>
      </c>
      <c r="D108" s="27">
        <v>6337518</v>
      </c>
      <c r="E108" s="27">
        <v>840547.98</v>
      </c>
      <c r="F108" s="27">
        <v>0</v>
      </c>
      <c r="G108" s="27">
        <f t="shared" si="37"/>
        <v>13.263046826849248</v>
      </c>
      <c r="H108" s="28">
        <v>0</v>
      </c>
    </row>
    <row r="109" spans="1:8" s="61" customFormat="1" ht="21.75" customHeight="1" outlineLevel="1" x14ac:dyDescent="0.2">
      <c r="A109" s="16" t="s">
        <v>229</v>
      </c>
      <c r="B109" s="17" t="s">
        <v>147</v>
      </c>
      <c r="C109" s="17" t="s">
        <v>1</v>
      </c>
      <c r="D109" s="27">
        <f t="shared" ref="D109:F115" si="38">D110</f>
        <v>0</v>
      </c>
      <c r="E109" s="27">
        <f t="shared" si="38"/>
        <v>0</v>
      </c>
      <c r="F109" s="27">
        <f t="shared" si="38"/>
        <v>771550.17</v>
      </c>
      <c r="G109" s="27">
        <v>0</v>
      </c>
      <c r="H109" s="28">
        <f t="shared" si="26"/>
        <v>0</v>
      </c>
    </row>
    <row r="110" spans="1:8" s="61" customFormat="1" ht="30" customHeight="1" outlineLevel="1" x14ac:dyDescent="0.2">
      <c r="A110" s="16" t="s">
        <v>148</v>
      </c>
      <c r="B110" s="17" t="s">
        <v>149</v>
      </c>
      <c r="C110" s="17" t="s">
        <v>1</v>
      </c>
      <c r="D110" s="27">
        <f t="shared" si="38"/>
        <v>0</v>
      </c>
      <c r="E110" s="27">
        <f t="shared" si="38"/>
        <v>0</v>
      </c>
      <c r="F110" s="27">
        <f t="shared" si="38"/>
        <v>771550.17</v>
      </c>
      <c r="G110" s="27">
        <v>0</v>
      </c>
      <c r="H110" s="28">
        <f t="shared" si="26"/>
        <v>0</v>
      </c>
    </row>
    <row r="111" spans="1:8" s="61" customFormat="1" ht="30" customHeight="1" outlineLevel="1" x14ac:dyDescent="0.2">
      <c r="A111" s="19" t="s">
        <v>114</v>
      </c>
      <c r="B111" s="17" t="s">
        <v>149</v>
      </c>
      <c r="C111" s="17" t="s">
        <v>43</v>
      </c>
      <c r="D111" s="27">
        <f t="shared" si="38"/>
        <v>0</v>
      </c>
      <c r="E111" s="27">
        <f t="shared" si="38"/>
        <v>0</v>
      </c>
      <c r="F111" s="27">
        <f t="shared" si="38"/>
        <v>771550.17</v>
      </c>
      <c r="G111" s="27">
        <v>0</v>
      </c>
      <c r="H111" s="28">
        <f t="shared" si="26"/>
        <v>0</v>
      </c>
    </row>
    <row r="112" spans="1:8" s="61" customFormat="1" ht="30" customHeight="1" outlineLevel="1" x14ac:dyDescent="0.2">
      <c r="A112" s="16" t="s">
        <v>44</v>
      </c>
      <c r="B112" s="17" t="s">
        <v>149</v>
      </c>
      <c r="C112" s="17" t="s">
        <v>7</v>
      </c>
      <c r="D112" s="27">
        <v>0</v>
      </c>
      <c r="E112" s="28">
        <v>0</v>
      </c>
      <c r="F112" s="27">
        <v>771550.17</v>
      </c>
      <c r="G112" s="27">
        <v>0</v>
      </c>
      <c r="H112" s="28">
        <f t="shared" si="26"/>
        <v>0</v>
      </c>
    </row>
    <row r="113" spans="1:8" s="77" customFormat="1" ht="45" customHeight="1" outlineLevel="1" x14ac:dyDescent="0.2">
      <c r="A113" s="16" t="s">
        <v>533</v>
      </c>
      <c r="B113" s="17" t="s">
        <v>531</v>
      </c>
      <c r="C113" s="17" t="s">
        <v>1</v>
      </c>
      <c r="D113" s="27">
        <f t="shared" si="38"/>
        <v>289483</v>
      </c>
      <c r="E113" s="27">
        <f t="shared" si="38"/>
        <v>44826.6</v>
      </c>
      <c r="F113" s="27">
        <f t="shared" si="38"/>
        <v>0</v>
      </c>
      <c r="G113" s="27">
        <f t="shared" ref="G113:G116" si="39">E113/D113*100</f>
        <v>15.485054390067809</v>
      </c>
      <c r="H113" s="28">
        <v>0</v>
      </c>
    </row>
    <row r="114" spans="1:8" s="77" customFormat="1" ht="30" customHeight="1" outlineLevel="1" x14ac:dyDescent="0.2">
      <c r="A114" s="16" t="s">
        <v>529</v>
      </c>
      <c r="B114" s="17" t="s">
        <v>532</v>
      </c>
      <c r="C114" s="17" t="s">
        <v>1</v>
      </c>
      <c r="D114" s="27">
        <f t="shared" si="38"/>
        <v>289483</v>
      </c>
      <c r="E114" s="27">
        <f t="shared" si="38"/>
        <v>44826.6</v>
      </c>
      <c r="F114" s="27">
        <f t="shared" si="38"/>
        <v>0</v>
      </c>
      <c r="G114" s="27">
        <f t="shared" si="39"/>
        <v>15.485054390067809</v>
      </c>
      <c r="H114" s="28">
        <v>0</v>
      </c>
    </row>
    <row r="115" spans="1:8" s="77" customFormat="1" ht="30" customHeight="1" outlineLevel="1" x14ac:dyDescent="0.2">
      <c r="A115" s="19" t="s">
        <v>114</v>
      </c>
      <c r="B115" s="17" t="s">
        <v>532</v>
      </c>
      <c r="C115" s="17" t="s">
        <v>43</v>
      </c>
      <c r="D115" s="27">
        <f t="shared" si="38"/>
        <v>289483</v>
      </c>
      <c r="E115" s="27">
        <f t="shared" si="38"/>
        <v>44826.6</v>
      </c>
      <c r="F115" s="27">
        <f t="shared" si="38"/>
        <v>0</v>
      </c>
      <c r="G115" s="27">
        <f t="shared" si="39"/>
        <v>15.485054390067809</v>
      </c>
      <c r="H115" s="28">
        <v>0</v>
      </c>
    </row>
    <row r="116" spans="1:8" s="77" customFormat="1" ht="30" customHeight="1" outlineLevel="1" x14ac:dyDescent="0.2">
      <c r="A116" s="16" t="s">
        <v>44</v>
      </c>
      <c r="B116" s="17" t="s">
        <v>532</v>
      </c>
      <c r="C116" s="17" t="s">
        <v>7</v>
      </c>
      <c r="D116" s="27">
        <v>289483</v>
      </c>
      <c r="E116" s="28">
        <v>44826.6</v>
      </c>
      <c r="F116" s="27">
        <v>0</v>
      </c>
      <c r="G116" s="27">
        <f t="shared" si="39"/>
        <v>15.485054390067809</v>
      </c>
      <c r="H116" s="28">
        <v>0</v>
      </c>
    </row>
    <row r="117" spans="1:8" s="61" customFormat="1" ht="43.5" customHeight="1" x14ac:dyDescent="0.2">
      <c r="A117" s="18" t="s">
        <v>534</v>
      </c>
      <c r="B117" s="20" t="s">
        <v>117</v>
      </c>
      <c r="C117" s="20" t="s">
        <v>1</v>
      </c>
      <c r="D117" s="27">
        <f>D118+D121+D124+D127</f>
        <v>16571204</v>
      </c>
      <c r="E117" s="27">
        <f>E118+E121+E124+E127</f>
        <v>1571000</v>
      </c>
      <c r="F117" s="27">
        <f>F118+F121+F124+F127</f>
        <v>1065000</v>
      </c>
      <c r="G117" s="27">
        <f t="shared" si="33"/>
        <v>9.4803008882154849</v>
      </c>
      <c r="H117" s="28">
        <f t="shared" si="26"/>
        <v>147.51173708920189</v>
      </c>
    </row>
    <row r="118" spans="1:8" s="61" customFormat="1" ht="29.25" customHeight="1" x14ac:dyDescent="0.2">
      <c r="A118" s="16" t="s">
        <v>26</v>
      </c>
      <c r="B118" s="20" t="s">
        <v>118</v>
      </c>
      <c r="C118" s="20" t="s">
        <v>1</v>
      </c>
      <c r="D118" s="27">
        <f t="shared" ref="D118:F119" si="40">D119</f>
        <v>6071204</v>
      </c>
      <c r="E118" s="27">
        <f t="shared" si="40"/>
        <v>1571000</v>
      </c>
      <c r="F118" s="27">
        <f t="shared" si="40"/>
        <v>1065000</v>
      </c>
      <c r="G118" s="27">
        <f t="shared" si="33"/>
        <v>25.87625123451625</v>
      </c>
      <c r="H118" s="28">
        <f t="shared" si="26"/>
        <v>147.51173708920189</v>
      </c>
    </row>
    <row r="119" spans="1:8" s="61" customFormat="1" ht="29.25" customHeight="1" x14ac:dyDescent="0.2">
      <c r="A119" s="16" t="s">
        <v>68</v>
      </c>
      <c r="B119" s="20" t="s">
        <v>118</v>
      </c>
      <c r="C119" s="20" t="s">
        <v>50</v>
      </c>
      <c r="D119" s="27">
        <f t="shared" si="40"/>
        <v>6071204</v>
      </c>
      <c r="E119" s="27">
        <f t="shared" si="40"/>
        <v>1571000</v>
      </c>
      <c r="F119" s="27">
        <f t="shared" si="40"/>
        <v>1065000</v>
      </c>
      <c r="G119" s="27">
        <f t="shared" si="33"/>
        <v>25.87625123451625</v>
      </c>
      <c r="H119" s="28">
        <f t="shared" si="26"/>
        <v>147.51173708920189</v>
      </c>
    </row>
    <row r="120" spans="1:8" s="61" customFormat="1" ht="21" customHeight="1" x14ac:dyDescent="0.2">
      <c r="A120" s="16" t="s">
        <v>27</v>
      </c>
      <c r="B120" s="20" t="s">
        <v>118</v>
      </c>
      <c r="C120" s="20" t="s">
        <v>28</v>
      </c>
      <c r="D120" s="27">
        <v>6071204</v>
      </c>
      <c r="E120" s="28">
        <v>1571000</v>
      </c>
      <c r="F120" s="27">
        <v>1065000</v>
      </c>
      <c r="G120" s="27">
        <f t="shared" si="33"/>
        <v>25.87625123451625</v>
      </c>
      <c r="H120" s="28">
        <f t="shared" si="26"/>
        <v>147.51173708920189</v>
      </c>
    </row>
    <row r="121" spans="1:8" s="77" customFormat="1" ht="55.5" customHeight="1" x14ac:dyDescent="0.2">
      <c r="A121" s="16" t="s">
        <v>505</v>
      </c>
      <c r="B121" s="20" t="s">
        <v>503</v>
      </c>
      <c r="C121" s="20" t="s">
        <v>1</v>
      </c>
      <c r="D121" s="27">
        <f>D122</f>
        <v>0</v>
      </c>
      <c r="E121" s="27">
        <f t="shared" ref="D121:E122" si="41">E122</f>
        <v>0</v>
      </c>
      <c r="F121" s="27">
        <f>F122</f>
        <v>0</v>
      </c>
      <c r="G121" s="27">
        <v>0</v>
      </c>
      <c r="H121" s="28">
        <v>0</v>
      </c>
    </row>
    <row r="122" spans="1:8" s="77" customFormat="1" ht="33" customHeight="1" x14ac:dyDescent="0.2">
      <c r="A122" s="19" t="s">
        <v>114</v>
      </c>
      <c r="B122" s="20" t="s">
        <v>503</v>
      </c>
      <c r="C122" s="20" t="s">
        <v>43</v>
      </c>
      <c r="D122" s="27">
        <f t="shared" si="41"/>
        <v>0</v>
      </c>
      <c r="E122" s="27">
        <f t="shared" si="41"/>
        <v>0</v>
      </c>
      <c r="F122" s="27">
        <f>F123</f>
        <v>0</v>
      </c>
      <c r="G122" s="27">
        <v>0</v>
      </c>
      <c r="H122" s="28">
        <v>0</v>
      </c>
    </row>
    <row r="123" spans="1:8" s="77" customFormat="1" ht="31.5" customHeight="1" x14ac:dyDescent="0.2">
      <c r="A123" s="16" t="s">
        <v>44</v>
      </c>
      <c r="B123" s="20" t="s">
        <v>503</v>
      </c>
      <c r="C123" s="20" t="s">
        <v>7</v>
      </c>
      <c r="D123" s="27">
        <v>0</v>
      </c>
      <c r="E123" s="28">
        <v>0</v>
      </c>
      <c r="F123" s="27">
        <v>0</v>
      </c>
      <c r="G123" s="27">
        <v>0</v>
      </c>
      <c r="H123" s="28">
        <v>0</v>
      </c>
    </row>
    <row r="124" spans="1:8" s="77" customFormat="1" ht="52.5" customHeight="1" x14ac:dyDescent="0.2">
      <c r="A124" s="16" t="s">
        <v>506</v>
      </c>
      <c r="B124" s="20" t="s">
        <v>504</v>
      </c>
      <c r="C124" s="20" t="s">
        <v>1</v>
      </c>
      <c r="D124" s="27">
        <f t="shared" ref="D124:E125" si="42">D125</f>
        <v>0</v>
      </c>
      <c r="E124" s="27">
        <f t="shared" si="42"/>
        <v>0</v>
      </c>
      <c r="F124" s="27">
        <f>F125</f>
        <v>0</v>
      </c>
      <c r="G124" s="27">
        <v>0</v>
      </c>
      <c r="H124" s="28">
        <v>0</v>
      </c>
    </row>
    <row r="125" spans="1:8" s="77" customFormat="1" ht="31.5" customHeight="1" x14ac:dyDescent="0.2">
      <c r="A125" s="19" t="s">
        <v>114</v>
      </c>
      <c r="B125" s="20" t="s">
        <v>504</v>
      </c>
      <c r="C125" s="20" t="s">
        <v>43</v>
      </c>
      <c r="D125" s="27">
        <f t="shared" si="42"/>
        <v>0</v>
      </c>
      <c r="E125" s="27">
        <f t="shared" si="42"/>
        <v>0</v>
      </c>
      <c r="F125" s="27">
        <f>F126</f>
        <v>0</v>
      </c>
      <c r="G125" s="27">
        <v>0</v>
      </c>
      <c r="H125" s="28">
        <v>0</v>
      </c>
    </row>
    <row r="126" spans="1:8" s="77" customFormat="1" ht="30" customHeight="1" x14ac:dyDescent="0.2">
      <c r="A126" s="16" t="s">
        <v>44</v>
      </c>
      <c r="B126" s="20" t="s">
        <v>504</v>
      </c>
      <c r="C126" s="20" t="s">
        <v>7</v>
      </c>
      <c r="D126" s="27">
        <v>0</v>
      </c>
      <c r="E126" s="28">
        <v>0</v>
      </c>
      <c r="F126" s="27">
        <v>0</v>
      </c>
      <c r="G126" s="27">
        <v>0</v>
      </c>
      <c r="H126" s="28">
        <v>0</v>
      </c>
    </row>
    <row r="127" spans="1:8" s="77" customFormat="1" ht="57" customHeight="1" x14ac:dyDescent="0.2">
      <c r="A127" s="16" t="s">
        <v>536</v>
      </c>
      <c r="B127" s="20" t="s">
        <v>535</v>
      </c>
      <c r="C127" s="20" t="s">
        <v>1</v>
      </c>
      <c r="D127" s="27">
        <f t="shared" ref="D127:E128" si="43">D128</f>
        <v>10500000</v>
      </c>
      <c r="E127" s="27">
        <f t="shared" si="43"/>
        <v>0</v>
      </c>
      <c r="F127" s="27">
        <f>F128</f>
        <v>0</v>
      </c>
      <c r="G127" s="27">
        <f t="shared" ref="G127:G129" si="44">E127/D127*100</f>
        <v>0</v>
      </c>
      <c r="H127" s="28">
        <v>0</v>
      </c>
    </row>
    <row r="128" spans="1:8" s="77" customFormat="1" ht="30" customHeight="1" x14ac:dyDescent="0.2">
      <c r="A128" s="19" t="s">
        <v>114</v>
      </c>
      <c r="B128" s="20" t="s">
        <v>535</v>
      </c>
      <c r="C128" s="20" t="s">
        <v>43</v>
      </c>
      <c r="D128" s="27">
        <f t="shared" si="43"/>
        <v>10500000</v>
      </c>
      <c r="E128" s="27">
        <f t="shared" si="43"/>
        <v>0</v>
      </c>
      <c r="F128" s="27">
        <f>F129</f>
        <v>0</v>
      </c>
      <c r="G128" s="27">
        <f t="shared" si="44"/>
        <v>0</v>
      </c>
      <c r="H128" s="28">
        <v>0</v>
      </c>
    </row>
    <row r="129" spans="1:8" s="77" customFormat="1" ht="30" customHeight="1" x14ac:dyDescent="0.2">
      <c r="A129" s="16" t="s">
        <v>44</v>
      </c>
      <c r="B129" s="20" t="s">
        <v>535</v>
      </c>
      <c r="C129" s="20" t="s">
        <v>7</v>
      </c>
      <c r="D129" s="27">
        <v>10500000</v>
      </c>
      <c r="E129" s="28">
        <v>0</v>
      </c>
      <c r="F129" s="27">
        <v>0</v>
      </c>
      <c r="G129" s="27">
        <f t="shared" si="44"/>
        <v>0</v>
      </c>
      <c r="H129" s="28">
        <v>0</v>
      </c>
    </row>
    <row r="130" spans="1:8" s="35" customFormat="1" ht="45" customHeight="1" outlineLevel="5" x14ac:dyDescent="0.2">
      <c r="A130" s="38" t="s">
        <v>216</v>
      </c>
      <c r="B130" s="32" t="s">
        <v>80</v>
      </c>
      <c r="C130" s="32" t="s">
        <v>1</v>
      </c>
      <c r="D130" s="39">
        <f>D131+D193+D217+D252+D260+D265</f>
        <v>136570236.82999998</v>
      </c>
      <c r="E130" s="39">
        <f>E131+E193+E217+E252+E260+E265</f>
        <v>26827926.57</v>
      </c>
      <c r="F130" s="39">
        <f>F131+F193+F217+F252+F260+F265</f>
        <v>20815058.969999999</v>
      </c>
      <c r="G130" s="34">
        <f t="shared" si="33"/>
        <v>19.644050704396808</v>
      </c>
      <c r="H130" s="80">
        <f t="shared" si="26"/>
        <v>128.88710336428127</v>
      </c>
    </row>
    <row r="131" spans="1:8" s="61" customFormat="1" ht="27.75" customHeight="1" outlineLevel="5" x14ac:dyDescent="0.2">
      <c r="A131" s="30" t="s">
        <v>220</v>
      </c>
      <c r="B131" s="26" t="s">
        <v>89</v>
      </c>
      <c r="C131" s="26" t="s">
        <v>1</v>
      </c>
      <c r="D131" s="59">
        <f>D132+D153+D164+D173+D187</f>
        <v>52210112.299999997</v>
      </c>
      <c r="E131" s="59">
        <f>E132+E153+E164+E173+E187</f>
        <v>8956416.2400000002</v>
      </c>
      <c r="F131" s="59">
        <f>F132+F153+F164+F173+F187</f>
        <v>9968187.2799999993</v>
      </c>
      <c r="G131" s="27">
        <f t="shared" si="33"/>
        <v>17.154562297311895</v>
      </c>
      <c r="H131" s="28">
        <f t="shared" si="26"/>
        <v>89.849999688208115</v>
      </c>
    </row>
    <row r="132" spans="1:8" s="55" customFormat="1" ht="31.5" customHeight="1" outlineLevel="5" x14ac:dyDescent="0.2">
      <c r="A132" s="53" t="s">
        <v>416</v>
      </c>
      <c r="B132" s="54" t="s">
        <v>377</v>
      </c>
      <c r="C132" s="54" t="s">
        <v>1</v>
      </c>
      <c r="D132" s="60">
        <f>D133+D136+D141+D148</f>
        <v>42969994</v>
      </c>
      <c r="E132" s="60">
        <f>E133+E136+E141+E148</f>
        <v>7685025.8199999994</v>
      </c>
      <c r="F132" s="60">
        <f>F133+F136+F141+F148</f>
        <v>6587224.0999999996</v>
      </c>
      <c r="G132" s="58">
        <f t="shared" si="33"/>
        <v>17.884633216378852</v>
      </c>
      <c r="H132" s="78">
        <f t="shared" si="26"/>
        <v>116.66561974109852</v>
      </c>
    </row>
    <row r="133" spans="1:8" s="24" customFormat="1" ht="30.75" customHeight="1" x14ac:dyDescent="0.2">
      <c r="A133" s="16" t="s">
        <v>90</v>
      </c>
      <c r="B133" s="20" t="s">
        <v>91</v>
      </c>
      <c r="C133" s="20" t="s">
        <v>1</v>
      </c>
      <c r="D133" s="27">
        <f t="shared" ref="D133:F134" si="45">D134</f>
        <v>10703466</v>
      </c>
      <c r="E133" s="27">
        <f t="shared" si="45"/>
        <v>2664375.88</v>
      </c>
      <c r="F133" s="27">
        <f t="shared" si="45"/>
        <v>2010544.31</v>
      </c>
      <c r="G133" s="27">
        <f t="shared" si="33"/>
        <v>24.892645802770801</v>
      </c>
      <c r="H133" s="28">
        <f t="shared" si="26"/>
        <v>132.52012734800158</v>
      </c>
    </row>
    <row r="134" spans="1:8" s="61" customFormat="1" ht="30" customHeight="1" x14ac:dyDescent="0.2">
      <c r="A134" s="16" t="s">
        <v>68</v>
      </c>
      <c r="B134" s="20" t="s">
        <v>91</v>
      </c>
      <c r="C134" s="20" t="s">
        <v>50</v>
      </c>
      <c r="D134" s="27">
        <f t="shared" si="45"/>
        <v>10703466</v>
      </c>
      <c r="E134" s="27">
        <f t="shared" si="45"/>
        <v>2664375.88</v>
      </c>
      <c r="F134" s="27">
        <f t="shared" si="45"/>
        <v>2010544.31</v>
      </c>
      <c r="G134" s="27">
        <f t="shared" si="33"/>
        <v>24.892645802770801</v>
      </c>
      <c r="H134" s="28">
        <f t="shared" si="26"/>
        <v>132.52012734800158</v>
      </c>
    </row>
    <row r="135" spans="1:8" s="61" customFormat="1" ht="24.75" customHeight="1" x14ac:dyDescent="0.2">
      <c r="A135" s="16" t="s">
        <v>27</v>
      </c>
      <c r="B135" s="20" t="s">
        <v>91</v>
      </c>
      <c r="C135" s="20" t="s">
        <v>28</v>
      </c>
      <c r="D135" s="27">
        <v>10703466</v>
      </c>
      <c r="E135" s="27">
        <v>2664375.88</v>
      </c>
      <c r="F135" s="27">
        <v>2010544.31</v>
      </c>
      <c r="G135" s="27">
        <f t="shared" si="33"/>
        <v>24.892645802770801</v>
      </c>
      <c r="H135" s="28">
        <f t="shared" si="26"/>
        <v>132.52012734800158</v>
      </c>
    </row>
    <row r="136" spans="1:8" s="24" customFormat="1" ht="33" customHeight="1" x14ac:dyDescent="0.2">
      <c r="A136" s="16" t="s">
        <v>152</v>
      </c>
      <c r="B136" s="20" t="s">
        <v>153</v>
      </c>
      <c r="C136" s="20" t="s">
        <v>1</v>
      </c>
      <c r="D136" s="27">
        <f>D137+D139</f>
        <v>14261363</v>
      </c>
      <c r="E136" s="27">
        <f>E137+E139</f>
        <v>3275205.23</v>
      </c>
      <c r="F136" s="27">
        <f>F137+F139</f>
        <v>2904794.22</v>
      </c>
      <c r="G136" s="27">
        <f t="shared" si="33"/>
        <v>22.965583514002134</v>
      </c>
      <c r="H136" s="28">
        <f t="shared" si="26"/>
        <v>112.7517125808657</v>
      </c>
    </row>
    <row r="137" spans="1:8" s="61" customFormat="1" ht="60.75" customHeight="1" x14ac:dyDescent="0.2">
      <c r="A137" s="16" t="s">
        <v>141</v>
      </c>
      <c r="B137" s="20" t="s">
        <v>153</v>
      </c>
      <c r="C137" s="20" t="s">
        <v>40</v>
      </c>
      <c r="D137" s="27">
        <f>D138</f>
        <v>10607251</v>
      </c>
      <c r="E137" s="27">
        <f>E138</f>
        <v>2681713.5</v>
      </c>
      <c r="F137" s="27">
        <f>F138</f>
        <v>1986811.57</v>
      </c>
      <c r="G137" s="27">
        <f t="shared" si="33"/>
        <v>25.281889718646234</v>
      </c>
      <c r="H137" s="28">
        <f t="shared" si="26"/>
        <v>134.97573400984371</v>
      </c>
    </row>
    <row r="138" spans="1:8" s="61" customFormat="1" ht="21" customHeight="1" x14ac:dyDescent="0.2">
      <c r="A138" s="16" t="s">
        <v>14</v>
      </c>
      <c r="B138" s="20" t="s">
        <v>153</v>
      </c>
      <c r="C138" s="20" t="s">
        <v>15</v>
      </c>
      <c r="D138" s="27">
        <v>10607251</v>
      </c>
      <c r="E138" s="27">
        <v>2681713.5</v>
      </c>
      <c r="F138" s="27">
        <v>1986811.57</v>
      </c>
      <c r="G138" s="27">
        <f t="shared" si="33"/>
        <v>25.281889718646234</v>
      </c>
      <c r="H138" s="28">
        <f t="shared" si="26"/>
        <v>134.97573400984371</v>
      </c>
    </row>
    <row r="139" spans="1:8" s="61" customFormat="1" ht="30" customHeight="1" x14ac:dyDescent="0.2">
      <c r="A139" s="16" t="s">
        <v>114</v>
      </c>
      <c r="B139" s="20" t="s">
        <v>153</v>
      </c>
      <c r="C139" s="20" t="s">
        <v>43</v>
      </c>
      <c r="D139" s="27">
        <f>D140</f>
        <v>3654112</v>
      </c>
      <c r="E139" s="27">
        <f>E140</f>
        <v>593491.73</v>
      </c>
      <c r="F139" s="27">
        <f>F140</f>
        <v>917982.65</v>
      </c>
      <c r="G139" s="27">
        <f t="shared" si="33"/>
        <v>16.241749842369362</v>
      </c>
      <c r="H139" s="28">
        <f t="shared" si="26"/>
        <v>64.651737154291538</v>
      </c>
    </row>
    <row r="140" spans="1:8" s="61" customFormat="1" ht="31.5" customHeight="1" x14ac:dyDescent="0.2">
      <c r="A140" s="16" t="s">
        <v>44</v>
      </c>
      <c r="B140" s="20" t="s">
        <v>153</v>
      </c>
      <c r="C140" s="20" t="s">
        <v>7</v>
      </c>
      <c r="D140" s="27">
        <v>3654112</v>
      </c>
      <c r="E140" s="27">
        <v>593491.73</v>
      </c>
      <c r="F140" s="27">
        <v>917982.65</v>
      </c>
      <c r="G140" s="27">
        <f t="shared" si="33"/>
        <v>16.241749842369362</v>
      </c>
      <c r="H140" s="28">
        <f t="shared" si="26"/>
        <v>64.651737154291538</v>
      </c>
    </row>
    <row r="141" spans="1:8" s="24" customFormat="1" ht="30.75" customHeight="1" x14ac:dyDescent="0.2">
      <c r="A141" s="16" t="s">
        <v>154</v>
      </c>
      <c r="B141" s="20" t="s">
        <v>155</v>
      </c>
      <c r="C141" s="20" t="s">
        <v>1</v>
      </c>
      <c r="D141" s="27">
        <f>D142+D144+D146</f>
        <v>6935165</v>
      </c>
      <c r="E141" s="27">
        <f>E142+E144+E146</f>
        <v>1745444.71</v>
      </c>
      <c r="F141" s="27">
        <f>F142+F144+F146</f>
        <v>1671885.5699999998</v>
      </c>
      <c r="G141" s="27">
        <f t="shared" si="33"/>
        <v>25.168034358230841</v>
      </c>
      <c r="H141" s="28">
        <f t="shared" si="26"/>
        <v>104.39977121161468</v>
      </c>
    </row>
    <row r="142" spans="1:8" s="61" customFormat="1" ht="57.75" customHeight="1" x14ac:dyDescent="0.2">
      <c r="A142" s="16" t="s">
        <v>141</v>
      </c>
      <c r="B142" s="20" t="s">
        <v>155</v>
      </c>
      <c r="C142" s="20" t="s">
        <v>40</v>
      </c>
      <c r="D142" s="27">
        <f>D143</f>
        <v>4015450</v>
      </c>
      <c r="E142" s="27">
        <f>E143</f>
        <v>1006087.44</v>
      </c>
      <c r="F142" s="27">
        <f>F143</f>
        <v>724955.71</v>
      </c>
      <c r="G142" s="27">
        <f t="shared" si="33"/>
        <v>25.055409480880098</v>
      </c>
      <c r="H142" s="28">
        <f t="shared" si="26"/>
        <v>138.77915935030018</v>
      </c>
    </row>
    <row r="143" spans="1:8" s="61" customFormat="1" ht="21" customHeight="1" x14ac:dyDescent="0.2">
      <c r="A143" s="16" t="s">
        <v>14</v>
      </c>
      <c r="B143" s="20" t="s">
        <v>155</v>
      </c>
      <c r="C143" s="20" t="s">
        <v>15</v>
      </c>
      <c r="D143" s="27">
        <v>4015450</v>
      </c>
      <c r="E143" s="27">
        <v>1006087.44</v>
      </c>
      <c r="F143" s="27">
        <v>724955.71</v>
      </c>
      <c r="G143" s="27">
        <f t="shared" si="33"/>
        <v>25.055409480880098</v>
      </c>
      <c r="H143" s="28">
        <f t="shared" si="26"/>
        <v>138.77915935030018</v>
      </c>
    </row>
    <row r="144" spans="1:8" s="61" customFormat="1" ht="31.5" customHeight="1" x14ac:dyDescent="0.2">
      <c r="A144" s="16" t="s">
        <v>114</v>
      </c>
      <c r="B144" s="20" t="s">
        <v>155</v>
      </c>
      <c r="C144" s="20" t="s">
        <v>43</v>
      </c>
      <c r="D144" s="27">
        <f>D145</f>
        <v>2918521</v>
      </c>
      <c r="E144" s="27">
        <f>E145</f>
        <v>739357.27</v>
      </c>
      <c r="F144" s="27">
        <f>F145</f>
        <v>946929.86</v>
      </c>
      <c r="G144" s="27">
        <f t="shared" si="33"/>
        <v>25.333285934896477</v>
      </c>
      <c r="H144" s="28">
        <f t="shared" ref="H144:H204" si="46">E144/F144*100</f>
        <v>78.079412344225801</v>
      </c>
    </row>
    <row r="145" spans="1:8" s="61" customFormat="1" ht="31.5" customHeight="1" x14ac:dyDescent="0.2">
      <c r="A145" s="16" t="s">
        <v>44</v>
      </c>
      <c r="B145" s="20" t="s">
        <v>155</v>
      </c>
      <c r="C145" s="20" t="s">
        <v>7</v>
      </c>
      <c r="D145" s="27">
        <v>2918521</v>
      </c>
      <c r="E145" s="27">
        <v>739357.27</v>
      </c>
      <c r="F145" s="27">
        <v>946929.86</v>
      </c>
      <c r="G145" s="27">
        <f t="shared" si="33"/>
        <v>25.333285934896477</v>
      </c>
      <c r="H145" s="28">
        <f t="shared" si="46"/>
        <v>78.079412344225801</v>
      </c>
    </row>
    <row r="146" spans="1:8" s="61" customFormat="1" ht="22.5" customHeight="1" x14ac:dyDescent="0.2">
      <c r="A146" s="16" t="s">
        <v>45</v>
      </c>
      <c r="B146" s="20" t="s">
        <v>155</v>
      </c>
      <c r="C146" s="20" t="s">
        <v>46</v>
      </c>
      <c r="D146" s="27">
        <f>D147</f>
        <v>1194</v>
      </c>
      <c r="E146" s="27">
        <f>E147</f>
        <v>0</v>
      </c>
      <c r="F146" s="27">
        <f>F147</f>
        <v>0</v>
      </c>
      <c r="G146" s="27">
        <f t="shared" si="33"/>
        <v>0</v>
      </c>
      <c r="H146" s="28">
        <v>0</v>
      </c>
    </row>
    <row r="147" spans="1:8" s="61" customFormat="1" ht="27" customHeight="1" x14ac:dyDescent="0.2">
      <c r="A147" s="16" t="s">
        <v>8</v>
      </c>
      <c r="B147" s="20" t="s">
        <v>155</v>
      </c>
      <c r="C147" s="20" t="s">
        <v>9</v>
      </c>
      <c r="D147" s="27">
        <v>1194</v>
      </c>
      <c r="E147" s="28">
        <v>0</v>
      </c>
      <c r="F147" s="27">
        <v>0</v>
      </c>
      <c r="G147" s="27">
        <f t="shared" si="33"/>
        <v>0</v>
      </c>
      <c r="H147" s="28">
        <v>0</v>
      </c>
    </row>
    <row r="148" spans="1:8" s="61" customFormat="1" ht="18" customHeight="1" x14ac:dyDescent="0.2">
      <c r="A148" s="25" t="s">
        <v>184</v>
      </c>
      <c r="B148" s="29" t="s">
        <v>185</v>
      </c>
      <c r="C148" s="29" t="s">
        <v>1</v>
      </c>
      <c r="D148" s="27">
        <f>D149+D151</f>
        <v>11070000</v>
      </c>
      <c r="E148" s="27">
        <f>E149+E151</f>
        <v>0</v>
      </c>
      <c r="F148" s="27">
        <f>F149+F151</f>
        <v>0</v>
      </c>
      <c r="G148" s="27">
        <f t="shared" si="33"/>
        <v>0</v>
      </c>
      <c r="H148" s="28">
        <v>0</v>
      </c>
    </row>
    <row r="149" spans="1:8" s="61" customFormat="1" ht="33" customHeight="1" x14ac:dyDescent="0.2">
      <c r="A149" s="25" t="s">
        <v>114</v>
      </c>
      <c r="B149" s="29" t="s">
        <v>185</v>
      </c>
      <c r="C149" s="29" t="s">
        <v>43</v>
      </c>
      <c r="D149" s="27">
        <f t="shared" ref="D149:F149" si="47">D150</f>
        <v>10570000</v>
      </c>
      <c r="E149" s="27">
        <f t="shared" si="47"/>
        <v>0</v>
      </c>
      <c r="F149" s="27">
        <f t="shared" si="47"/>
        <v>0</v>
      </c>
      <c r="G149" s="27">
        <f t="shared" si="33"/>
        <v>0</v>
      </c>
      <c r="H149" s="28">
        <v>0</v>
      </c>
    </row>
    <row r="150" spans="1:8" s="61" customFormat="1" ht="27.75" customHeight="1" x14ac:dyDescent="0.2">
      <c r="A150" s="25" t="s">
        <v>44</v>
      </c>
      <c r="B150" s="29" t="s">
        <v>185</v>
      </c>
      <c r="C150" s="29" t="s">
        <v>7</v>
      </c>
      <c r="D150" s="27">
        <v>10570000</v>
      </c>
      <c r="E150" s="28">
        <v>0</v>
      </c>
      <c r="F150" s="27">
        <v>0</v>
      </c>
      <c r="G150" s="27">
        <f t="shared" si="33"/>
        <v>0</v>
      </c>
      <c r="H150" s="28">
        <v>0</v>
      </c>
    </row>
    <row r="151" spans="1:8" s="67" customFormat="1" ht="31.5" customHeight="1" x14ac:dyDescent="0.2">
      <c r="A151" s="16" t="s">
        <v>68</v>
      </c>
      <c r="B151" s="29" t="s">
        <v>185</v>
      </c>
      <c r="C151" s="29" t="s">
        <v>50</v>
      </c>
      <c r="D151" s="27">
        <f>D152</f>
        <v>500000</v>
      </c>
      <c r="E151" s="27">
        <f>E152</f>
        <v>0</v>
      </c>
      <c r="F151" s="27">
        <f>F152</f>
        <v>0</v>
      </c>
      <c r="G151" s="27">
        <f t="shared" si="33"/>
        <v>0</v>
      </c>
      <c r="H151" s="28">
        <v>0</v>
      </c>
    </row>
    <row r="152" spans="1:8" s="67" customFormat="1" ht="27.75" customHeight="1" x14ac:dyDescent="0.2">
      <c r="A152" s="16" t="s">
        <v>27</v>
      </c>
      <c r="B152" s="29" t="s">
        <v>185</v>
      </c>
      <c r="C152" s="29" t="s">
        <v>28</v>
      </c>
      <c r="D152" s="27">
        <v>500000</v>
      </c>
      <c r="E152" s="28">
        <v>0</v>
      </c>
      <c r="F152" s="27">
        <v>0</v>
      </c>
      <c r="G152" s="27">
        <f t="shared" si="33"/>
        <v>0</v>
      </c>
      <c r="H152" s="28">
        <v>0</v>
      </c>
    </row>
    <row r="153" spans="1:8" s="55" customFormat="1" ht="21.75" customHeight="1" outlineLevel="5" x14ac:dyDescent="0.2">
      <c r="A153" s="52" t="s">
        <v>414</v>
      </c>
      <c r="B153" s="56" t="s">
        <v>415</v>
      </c>
      <c r="C153" s="56" t="s">
        <v>1</v>
      </c>
      <c r="D153" s="60">
        <f>D154+D159</f>
        <v>0</v>
      </c>
      <c r="E153" s="60">
        <f>E154+E159</f>
        <v>0</v>
      </c>
      <c r="F153" s="60">
        <f>F154+F159</f>
        <v>3200670.18</v>
      </c>
      <c r="G153" s="58">
        <v>0</v>
      </c>
      <c r="H153" s="78">
        <f t="shared" si="46"/>
        <v>0</v>
      </c>
    </row>
    <row r="154" spans="1:8" s="61" customFormat="1" ht="21" customHeight="1" outlineLevel="5" x14ac:dyDescent="0.2">
      <c r="A154" s="19" t="s">
        <v>413</v>
      </c>
      <c r="B154" s="17" t="s">
        <v>412</v>
      </c>
      <c r="C154" s="17" t="s">
        <v>1</v>
      </c>
      <c r="D154" s="59">
        <f>D155+D157</f>
        <v>0</v>
      </c>
      <c r="E154" s="59">
        <f>E155+E157</f>
        <v>0</v>
      </c>
      <c r="F154" s="59">
        <f>F155+F157</f>
        <v>3200670.18</v>
      </c>
      <c r="G154" s="27">
        <v>0</v>
      </c>
      <c r="H154" s="28">
        <f t="shared" si="46"/>
        <v>0</v>
      </c>
    </row>
    <row r="155" spans="1:8" s="61" customFormat="1" ht="33" customHeight="1" outlineLevel="5" x14ac:dyDescent="0.2">
      <c r="A155" s="30" t="s">
        <v>114</v>
      </c>
      <c r="B155" s="17" t="s">
        <v>412</v>
      </c>
      <c r="C155" s="17" t="s">
        <v>43</v>
      </c>
      <c r="D155" s="59">
        <f>D156</f>
        <v>0</v>
      </c>
      <c r="E155" s="59">
        <f>E156</f>
        <v>0</v>
      </c>
      <c r="F155" s="59">
        <f>F156</f>
        <v>3200670.18</v>
      </c>
      <c r="G155" s="27">
        <v>0</v>
      </c>
      <c r="H155" s="28">
        <f t="shared" si="46"/>
        <v>0</v>
      </c>
    </row>
    <row r="156" spans="1:8" s="61" customFormat="1" ht="29.25" customHeight="1" outlineLevel="5" x14ac:dyDescent="0.2">
      <c r="A156" s="30" t="s">
        <v>171</v>
      </c>
      <c r="B156" s="17" t="s">
        <v>412</v>
      </c>
      <c r="C156" s="17" t="s">
        <v>7</v>
      </c>
      <c r="D156" s="59">
        <v>0</v>
      </c>
      <c r="E156" s="28">
        <v>0</v>
      </c>
      <c r="F156" s="59">
        <v>3200670.18</v>
      </c>
      <c r="G156" s="27">
        <v>0</v>
      </c>
      <c r="H156" s="28">
        <f t="shared" si="46"/>
        <v>0</v>
      </c>
    </row>
    <row r="157" spans="1:8" s="61" customFormat="1" ht="28.5" customHeight="1" outlineLevel="5" x14ac:dyDescent="0.2">
      <c r="A157" s="30" t="s">
        <v>273</v>
      </c>
      <c r="B157" s="17" t="s">
        <v>412</v>
      </c>
      <c r="C157" s="17" t="s">
        <v>132</v>
      </c>
      <c r="D157" s="59">
        <f>D158</f>
        <v>0</v>
      </c>
      <c r="E157" s="59">
        <f>E158</f>
        <v>0</v>
      </c>
      <c r="F157" s="59">
        <f>F158</f>
        <v>0</v>
      </c>
      <c r="G157" s="27">
        <v>0</v>
      </c>
      <c r="H157" s="28">
        <v>0</v>
      </c>
    </row>
    <row r="158" spans="1:8" s="61" customFormat="1" ht="18" customHeight="1" outlineLevel="5" x14ac:dyDescent="0.2">
      <c r="A158" s="19" t="s">
        <v>133</v>
      </c>
      <c r="B158" s="17" t="s">
        <v>412</v>
      </c>
      <c r="C158" s="17" t="s">
        <v>134</v>
      </c>
      <c r="D158" s="59">
        <v>0</v>
      </c>
      <c r="E158" s="59">
        <v>0</v>
      </c>
      <c r="F158" s="59">
        <v>0</v>
      </c>
      <c r="G158" s="27">
        <v>0</v>
      </c>
      <c r="H158" s="28">
        <v>0</v>
      </c>
    </row>
    <row r="159" spans="1:8" s="61" customFormat="1" ht="30.75" customHeight="1" outlineLevel="5" x14ac:dyDescent="0.2">
      <c r="A159" s="19" t="s">
        <v>411</v>
      </c>
      <c r="B159" s="17" t="s">
        <v>410</v>
      </c>
      <c r="C159" s="17" t="s">
        <v>1</v>
      </c>
      <c r="D159" s="59">
        <f>D160+D162</f>
        <v>0</v>
      </c>
      <c r="E159" s="59">
        <f>E160+E162</f>
        <v>0</v>
      </c>
      <c r="F159" s="59">
        <f>F160+F162</f>
        <v>0</v>
      </c>
      <c r="G159" s="27">
        <v>0</v>
      </c>
      <c r="H159" s="28">
        <v>0</v>
      </c>
    </row>
    <row r="160" spans="1:8" s="61" customFormat="1" ht="30.75" customHeight="1" outlineLevel="5" x14ac:dyDescent="0.2">
      <c r="A160" s="30" t="s">
        <v>114</v>
      </c>
      <c r="B160" s="17" t="s">
        <v>410</v>
      </c>
      <c r="C160" s="17" t="s">
        <v>43</v>
      </c>
      <c r="D160" s="59">
        <f>D161</f>
        <v>0</v>
      </c>
      <c r="E160" s="59">
        <f>E161</f>
        <v>0</v>
      </c>
      <c r="F160" s="59">
        <f>F161</f>
        <v>0</v>
      </c>
      <c r="G160" s="27">
        <v>0</v>
      </c>
      <c r="H160" s="28">
        <v>0</v>
      </c>
    </row>
    <row r="161" spans="1:8" s="61" customFormat="1" ht="30.75" customHeight="1" outlineLevel="5" x14ac:dyDescent="0.2">
      <c r="A161" s="30" t="s">
        <v>171</v>
      </c>
      <c r="B161" s="17" t="s">
        <v>410</v>
      </c>
      <c r="C161" s="17" t="s">
        <v>7</v>
      </c>
      <c r="D161" s="59">
        <v>0</v>
      </c>
      <c r="E161" s="28">
        <v>0</v>
      </c>
      <c r="F161" s="59">
        <v>0</v>
      </c>
      <c r="G161" s="27">
        <v>0</v>
      </c>
      <c r="H161" s="28">
        <v>0</v>
      </c>
    </row>
    <row r="162" spans="1:8" s="61" customFormat="1" ht="30.75" customHeight="1" outlineLevel="5" x14ac:dyDescent="0.2">
      <c r="A162" s="30" t="s">
        <v>273</v>
      </c>
      <c r="B162" s="17" t="s">
        <v>410</v>
      </c>
      <c r="C162" s="17" t="s">
        <v>132</v>
      </c>
      <c r="D162" s="59">
        <f>D163</f>
        <v>0</v>
      </c>
      <c r="E162" s="59">
        <f>E163</f>
        <v>0</v>
      </c>
      <c r="F162" s="59">
        <f>F163</f>
        <v>0</v>
      </c>
      <c r="G162" s="27">
        <v>0</v>
      </c>
      <c r="H162" s="28">
        <v>0</v>
      </c>
    </row>
    <row r="163" spans="1:8" s="61" customFormat="1" ht="21" customHeight="1" outlineLevel="5" x14ac:dyDescent="0.2">
      <c r="A163" s="19" t="s">
        <v>133</v>
      </c>
      <c r="B163" s="17" t="s">
        <v>410</v>
      </c>
      <c r="C163" s="17" t="s">
        <v>134</v>
      </c>
      <c r="D163" s="59">
        <v>0</v>
      </c>
      <c r="E163" s="28">
        <v>0</v>
      </c>
      <c r="F163" s="59">
        <v>0</v>
      </c>
      <c r="G163" s="27">
        <v>0</v>
      </c>
      <c r="H163" s="28">
        <v>0</v>
      </c>
    </row>
    <row r="164" spans="1:8" s="61" customFormat="1" ht="47.25" customHeight="1" x14ac:dyDescent="0.2">
      <c r="A164" s="46" t="s">
        <v>378</v>
      </c>
      <c r="B164" s="45" t="s">
        <v>379</v>
      </c>
      <c r="C164" s="51" t="s">
        <v>1</v>
      </c>
      <c r="D164" s="58">
        <f>D165+D170</f>
        <v>2194500</v>
      </c>
      <c r="E164" s="58">
        <f>E165+E170</f>
        <v>251762</v>
      </c>
      <c r="F164" s="58">
        <f>F165+F170</f>
        <v>166693</v>
      </c>
      <c r="G164" s="58">
        <f t="shared" si="33"/>
        <v>11.472408293460926</v>
      </c>
      <c r="H164" s="78">
        <f t="shared" si="46"/>
        <v>151.03333673279622</v>
      </c>
    </row>
    <row r="165" spans="1:8" s="24" customFormat="1" ht="22.5" customHeight="1" x14ac:dyDescent="0.2">
      <c r="A165" s="16" t="s">
        <v>180</v>
      </c>
      <c r="B165" s="20" t="s">
        <v>181</v>
      </c>
      <c r="C165" s="20" t="s">
        <v>1</v>
      </c>
      <c r="D165" s="27">
        <f>D166+D168</f>
        <v>2144500</v>
      </c>
      <c r="E165" s="27">
        <f>E166+E168</f>
        <v>201762</v>
      </c>
      <c r="F165" s="27">
        <f>F166+F168</f>
        <v>166693</v>
      </c>
      <c r="G165" s="27">
        <f t="shared" si="33"/>
        <v>9.4083469340172527</v>
      </c>
      <c r="H165" s="28">
        <f t="shared" si="46"/>
        <v>121.03807598399452</v>
      </c>
    </row>
    <row r="166" spans="1:8" s="61" customFormat="1" ht="29.25" customHeight="1" x14ac:dyDescent="0.2">
      <c r="A166" s="16" t="s">
        <v>114</v>
      </c>
      <c r="B166" s="20" t="s">
        <v>181</v>
      </c>
      <c r="C166" s="20" t="s">
        <v>43</v>
      </c>
      <c r="D166" s="27">
        <f>D167</f>
        <v>489500</v>
      </c>
      <c r="E166" s="27">
        <f>E167</f>
        <v>19130</v>
      </c>
      <c r="F166" s="27">
        <f>F167</f>
        <v>77980</v>
      </c>
      <c r="G166" s="27">
        <f t="shared" si="33"/>
        <v>3.9080694586312568</v>
      </c>
      <c r="H166" s="28">
        <f t="shared" si="46"/>
        <v>24.531931264426778</v>
      </c>
    </row>
    <row r="167" spans="1:8" s="61" customFormat="1" ht="29.25" customHeight="1" x14ac:dyDescent="0.2">
      <c r="A167" s="16" t="s">
        <v>44</v>
      </c>
      <c r="B167" s="20" t="s">
        <v>181</v>
      </c>
      <c r="C167" s="20" t="s">
        <v>7</v>
      </c>
      <c r="D167" s="27">
        <v>489500</v>
      </c>
      <c r="E167" s="28">
        <v>19130</v>
      </c>
      <c r="F167" s="27">
        <v>77980</v>
      </c>
      <c r="G167" s="27">
        <f t="shared" si="33"/>
        <v>3.9080694586312568</v>
      </c>
      <c r="H167" s="28">
        <f t="shared" si="46"/>
        <v>24.531931264426778</v>
      </c>
    </row>
    <row r="168" spans="1:8" s="61" customFormat="1" ht="29.25" customHeight="1" x14ac:dyDescent="0.2">
      <c r="A168" s="16" t="s">
        <v>68</v>
      </c>
      <c r="B168" s="20" t="s">
        <v>181</v>
      </c>
      <c r="C168" s="20" t="s">
        <v>50</v>
      </c>
      <c r="D168" s="27">
        <f>D169</f>
        <v>1655000</v>
      </c>
      <c r="E168" s="27">
        <f>E169</f>
        <v>182632</v>
      </c>
      <c r="F168" s="27">
        <f>F169</f>
        <v>88713</v>
      </c>
      <c r="G168" s="27">
        <f t="shared" si="33"/>
        <v>11.035166163141993</v>
      </c>
      <c r="H168" s="28">
        <f t="shared" si="46"/>
        <v>205.86836202134972</v>
      </c>
    </row>
    <row r="169" spans="1:8" s="61" customFormat="1" ht="22.5" customHeight="1" x14ac:dyDescent="0.2">
      <c r="A169" s="16" t="s">
        <v>27</v>
      </c>
      <c r="B169" s="20" t="s">
        <v>181</v>
      </c>
      <c r="C169" s="20" t="s">
        <v>28</v>
      </c>
      <c r="D169" s="27">
        <v>1655000</v>
      </c>
      <c r="E169" s="27">
        <v>182632</v>
      </c>
      <c r="F169" s="27">
        <v>88713</v>
      </c>
      <c r="G169" s="27">
        <f t="shared" si="33"/>
        <v>11.035166163141993</v>
      </c>
      <c r="H169" s="28">
        <f t="shared" si="46"/>
        <v>205.86836202134972</v>
      </c>
    </row>
    <row r="170" spans="1:8" s="67" customFormat="1" ht="33.75" customHeight="1" x14ac:dyDescent="0.2">
      <c r="A170" s="16" t="s">
        <v>459</v>
      </c>
      <c r="B170" s="20" t="s">
        <v>458</v>
      </c>
      <c r="C170" s="20" t="s">
        <v>1</v>
      </c>
      <c r="D170" s="27">
        <f t="shared" ref="D170:F171" si="48">D171</f>
        <v>50000</v>
      </c>
      <c r="E170" s="27">
        <f t="shared" si="48"/>
        <v>50000</v>
      </c>
      <c r="F170" s="27">
        <f t="shared" si="48"/>
        <v>0</v>
      </c>
      <c r="G170" s="27">
        <f t="shared" si="33"/>
        <v>100</v>
      </c>
      <c r="H170" s="28">
        <v>0</v>
      </c>
    </row>
    <row r="171" spans="1:8" s="67" customFormat="1" ht="29.25" customHeight="1" x14ac:dyDescent="0.2">
      <c r="A171" s="16" t="s">
        <v>114</v>
      </c>
      <c r="B171" s="20" t="s">
        <v>458</v>
      </c>
      <c r="C171" s="20" t="s">
        <v>43</v>
      </c>
      <c r="D171" s="27">
        <f t="shared" si="48"/>
        <v>50000</v>
      </c>
      <c r="E171" s="27">
        <f t="shared" si="48"/>
        <v>50000</v>
      </c>
      <c r="F171" s="27">
        <f t="shared" si="48"/>
        <v>0</v>
      </c>
      <c r="G171" s="27">
        <f t="shared" ref="G171:G240" si="49">E171/D171*100</f>
        <v>100</v>
      </c>
      <c r="H171" s="28">
        <v>0</v>
      </c>
    </row>
    <row r="172" spans="1:8" s="67" customFormat="1" ht="29.25" customHeight="1" x14ac:dyDescent="0.2">
      <c r="A172" s="16" t="s">
        <v>44</v>
      </c>
      <c r="B172" s="20" t="s">
        <v>458</v>
      </c>
      <c r="C172" s="20" t="s">
        <v>7</v>
      </c>
      <c r="D172" s="27">
        <v>50000</v>
      </c>
      <c r="E172" s="27">
        <v>50000</v>
      </c>
      <c r="F172" s="27">
        <v>0</v>
      </c>
      <c r="G172" s="27">
        <f t="shared" si="49"/>
        <v>100</v>
      </c>
      <c r="H172" s="28">
        <v>0</v>
      </c>
    </row>
    <row r="173" spans="1:8" s="61" customFormat="1" ht="33" customHeight="1" outlineLevel="5" x14ac:dyDescent="0.2">
      <c r="A173" s="47" t="s">
        <v>337</v>
      </c>
      <c r="B173" s="44" t="s">
        <v>338</v>
      </c>
      <c r="C173" s="54" t="s">
        <v>1</v>
      </c>
      <c r="D173" s="60">
        <f>D174+D181+D184</f>
        <v>5978634.5</v>
      </c>
      <c r="E173" s="60">
        <f>E174+E181+E184</f>
        <v>738444.62</v>
      </c>
      <c r="F173" s="60">
        <f>F174+F181+F184</f>
        <v>0</v>
      </c>
      <c r="G173" s="58">
        <f t="shared" si="49"/>
        <v>12.351392613146029</v>
      </c>
      <c r="H173" s="28">
        <v>0</v>
      </c>
    </row>
    <row r="174" spans="1:8" s="24" customFormat="1" ht="46.5" customHeight="1" x14ac:dyDescent="0.2">
      <c r="A174" s="16" t="s">
        <v>156</v>
      </c>
      <c r="B174" s="20" t="s">
        <v>157</v>
      </c>
      <c r="C174" s="20" t="s">
        <v>1</v>
      </c>
      <c r="D174" s="27">
        <f>D175+D179+D177</f>
        <v>5138961.63</v>
      </c>
      <c r="E174" s="27">
        <f>E175+E179+E177</f>
        <v>73831.63</v>
      </c>
      <c r="F174" s="27">
        <f>F175+F179+F177</f>
        <v>0</v>
      </c>
      <c r="G174" s="27">
        <f t="shared" si="49"/>
        <v>1.4367032742371344</v>
      </c>
      <c r="H174" s="28">
        <v>0</v>
      </c>
    </row>
    <row r="175" spans="1:8" s="61" customFormat="1" ht="30" customHeight="1" x14ac:dyDescent="0.2">
      <c r="A175" s="16" t="s">
        <v>114</v>
      </c>
      <c r="B175" s="20" t="s">
        <v>157</v>
      </c>
      <c r="C175" s="20" t="s">
        <v>43</v>
      </c>
      <c r="D175" s="27">
        <f>D176</f>
        <v>5138961.63</v>
      </c>
      <c r="E175" s="27">
        <f>E176</f>
        <v>73831.63</v>
      </c>
      <c r="F175" s="27">
        <f>F176</f>
        <v>0</v>
      </c>
      <c r="G175" s="27">
        <f t="shared" si="49"/>
        <v>1.4367032742371344</v>
      </c>
      <c r="H175" s="28">
        <v>0</v>
      </c>
    </row>
    <row r="176" spans="1:8" s="61" customFormat="1" ht="30" customHeight="1" x14ac:dyDescent="0.2">
      <c r="A176" s="16" t="s">
        <v>44</v>
      </c>
      <c r="B176" s="20" t="s">
        <v>157</v>
      </c>
      <c r="C176" s="20" t="s">
        <v>7</v>
      </c>
      <c r="D176" s="27">
        <v>5138961.63</v>
      </c>
      <c r="E176" s="27">
        <v>73831.63</v>
      </c>
      <c r="F176" s="27">
        <v>0</v>
      </c>
      <c r="G176" s="27">
        <f t="shared" si="49"/>
        <v>1.4367032742371344</v>
      </c>
      <c r="H176" s="28">
        <v>0</v>
      </c>
    </row>
    <row r="177" spans="1:8" s="61" customFormat="1" ht="30" customHeight="1" outlineLevel="5" x14ac:dyDescent="0.2">
      <c r="A177" s="30" t="s">
        <v>273</v>
      </c>
      <c r="B177" s="26" t="s">
        <v>157</v>
      </c>
      <c r="C177" s="26" t="s">
        <v>132</v>
      </c>
      <c r="D177" s="59">
        <f>D178</f>
        <v>0</v>
      </c>
      <c r="E177" s="59">
        <f>E178</f>
        <v>0</v>
      </c>
      <c r="F177" s="59">
        <f>F178</f>
        <v>0</v>
      </c>
      <c r="G177" s="27">
        <v>0</v>
      </c>
      <c r="H177" s="28">
        <v>0</v>
      </c>
    </row>
    <row r="178" spans="1:8" s="61" customFormat="1" ht="21" customHeight="1" outlineLevel="5" x14ac:dyDescent="0.2">
      <c r="A178" s="19" t="s">
        <v>133</v>
      </c>
      <c r="B178" s="17" t="s">
        <v>157</v>
      </c>
      <c r="C178" s="17" t="s">
        <v>134</v>
      </c>
      <c r="D178" s="59">
        <v>0</v>
      </c>
      <c r="E178" s="28">
        <v>0</v>
      </c>
      <c r="F178" s="59">
        <v>0</v>
      </c>
      <c r="G178" s="27">
        <v>0</v>
      </c>
      <c r="H178" s="28">
        <v>0</v>
      </c>
    </row>
    <row r="179" spans="1:8" s="61" customFormat="1" ht="30.75" customHeight="1" x14ac:dyDescent="0.2">
      <c r="A179" s="19" t="s">
        <v>68</v>
      </c>
      <c r="B179" s="20" t="s">
        <v>157</v>
      </c>
      <c r="C179" s="20" t="s">
        <v>50</v>
      </c>
      <c r="D179" s="27">
        <f>D180</f>
        <v>0</v>
      </c>
      <c r="E179" s="27">
        <f>E180</f>
        <v>0</v>
      </c>
      <c r="F179" s="27">
        <f>F180</f>
        <v>0</v>
      </c>
      <c r="G179" s="27">
        <v>0</v>
      </c>
      <c r="H179" s="28">
        <v>0</v>
      </c>
    </row>
    <row r="180" spans="1:8" s="61" customFormat="1" ht="19.5" customHeight="1" x14ac:dyDescent="0.2">
      <c r="A180" s="19" t="s">
        <v>27</v>
      </c>
      <c r="B180" s="20" t="s">
        <v>157</v>
      </c>
      <c r="C180" s="20" t="s">
        <v>28</v>
      </c>
      <c r="D180" s="27">
        <v>0</v>
      </c>
      <c r="E180" s="28">
        <v>0</v>
      </c>
      <c r="F180" s="27">
        <v>0</v>
      </c>
      <c r="G180" s="27">
        <v>0</v>
      </c>
      <c r="H180" s="28">
        <v>0</v>
      </c>
    </row>
    <row r="181" spans="1:8" s="77" customFormat="1" ht="57" customHeight="1" x14ac:dyDescent="0.2">
      <c r="A181" s="19" t="s">
        <v>538</v>
      </c>
      <c r="B181" s="20" t="s">
        <v>537</v>
      </c>
      <c r="C181" s="20" t="s">
        <v>1</v>
      </c>
      <c r="D181" s="27">
        <f t="shared" ref="D181:E182" si="50">D182</f>
        <v>175059.88</v>
      </c>
      <c r="E181" s="27">
        <f t="shared" si="50"/>
        <v>0</v>
      </c>
      <c r="F181" s="27">
        <f>F182</f>
        <v>0</v>
      </c>
      <c r="G181" s="27">
        <f t="shared" ref="G181:G186" si="51">E181/D181*100</f>
        <v>0</v>
      </c>
      <c r="H181" s="28">
        <v>0</v>
      </c>
    </row>
    <row r="182" spans="1:8" s="77" customFormat="1" ht="30.75" customHeight="1" x14ac:dyDescent="0.2">
      <c r="A182" s="25" t="s">
        <v>114</v>
      </c>
      <c r="B182" s="20" t="s">
        <v>537</v>
      </c>
      <c r="C182" s="20" t="s">
        <v>43</v>
      </c>
      <c r="D182" s="27">
        <f t="shared" si="50"/>
        <v>175059.88</v>
      </c>
      <c r="E182" s="27">
        <f t="shared" si="50"/>
        <v>0</v>
      </c>
      <c r="F182" s="27">
        <f>F183</f>
        <v>0</v>
      </c>
      <c r="G182" s="27">
        <f t="shared" si="51"/>
        <v>0</v>
      </c>
      <c r="H182" s="28">
        <v>0</v>
      </c>
    </row>
    <row r="183" spans="1:8" s="77" customFormat="1" ht="31.5" customHeight="1" x14ac:dyDescent="0.2">
      <c r="A183" s="25" t="s">
        <v>44</v>
      </c>
      <c r="B183" s="20" t="s">
        <v>537</v>
      </c>
      <c r="C183" s="20" t="s">
        <v>7</v>
      </c>
      <c r="D183" s="27">
        <v>175059.88</v>
      </c>
      <c r="E183" s="28">
        <v>0</v>
      </c>
      <c r="F183" s="27">
        <v>0</v>
      </c>
      <c r="G183" s="27">
        <f t="shared" si="51"/>
        <v>0</v>
      </c>
      <c r="H183" s="28">
        <v>0</v>
      </c>
    </row>
    <row r="184" spans="1:8" s="77" customFormat="1" ht="43.5" customHeight="1" x14ac:dyDescent="0.2">
      <c r="A184" s="25" t="s">
        <v>540</v>
      </c>
      <c r="B184" s="20" t="s">
        <v>539</v>
      </c>
      <c r="C184" s="20" t="s">
        <v>1</v>
      </c>
      <c r="D184" s="27">
        <f t="shared" ref="D184:E185" si="52">D185</f>
        <v>664612.99</v>
      </c>
      <c r="E184" s="27">
        <f t="shared" si="52"/>
        <v>664612.99</v>
      </c>
      <c r="F184" s="27">
        <f>F185</f>
        <v>0</v>
      </c>
      <c r="G184" s="27">
        <f t="shared" si="51"/>
        <v>100</v>
      </c>
      <c r="H184" s="28">
        <v>0</v>
      </c>
    </row>
    <row r="185" spans="1:8" s="77" customFormat="1" ht="31.5" customHeight="1" x14ac:dyDescent="0.2">
      <c r="A185" s="25" t="s">
        <v>114</v>
      </c>
      <c r="B185" s="20" t="s">
        <v>539</v>
      </c>
      <c r="C185" s="20" t="s">
        <v>43</v>
      </c>
      <c r="D185" s="27">
        <f t="shared" si="52"/>
        <v>664612.99</v>
      </c>
      <c r="E185" s="27">
        <f t="shared" si="52"/>
        <v>664612.99</v>
      </c>
      <c r="F185" s="27">
        <f>F186</f>
        <v>0</v>
      </c>
      <c r="G185" s="27">
        <f t="shared" si="51"/>
        <v>100</v>
      </c>
      <c r="H185" s="28">
        <v>0</v>
      </c>
    </row>
    <row r="186" spans="1:8" s="77" customFormat="1" ht="31.5" customHeight="1" x14ac:dyDescent="0.2">
      <c r="A186" s="25" t="s">
        <v>44</v>
      </c>
      <c r="B186" s="20" t="s">
        <v>539</v>
      </c>
      <c r="C186" s="20" t="s">
        <v>7</v>
      </c>
      <c r="D186" s="27">
        <v>664612.99</v>
      </c>
      <c r="E186" s="28">
        <v>664612.99</v>
      </c>
      <c r="F186" s="27">
        <v>0</v>
      </c>
      <c r="G186" s="27">
        <f t="shared" si="51"/>
        <v>100</v>
      </c>
      <c r="H186" s="28">
        <v>0</v>
      </c>
    </row>
    <row r="187" spans="1:8" s="61" customFormat="1" ht="33.75" customHeight="1" x14ac:dyDescent="0.2">
      <c r="A187" s="46" t="s">
        <v>380</v>
      </c>
      <c r="B187" s="45" t="s">
        <v>381</v>
      </c>
      <c r="C187" s="51" t="s">
        <v>1</v>
      </c>
      <c r="D187" s="58">
        <f>D188</f>
        <v>1066983.8</v>
      </c>
      <c r="E187" s="58">
        <f>E188</f>
        <v>281183.8</v>
      </c>
      <c r="F187" s="58">
        <f>F188</f>
        <v>13600</v>
      </c>
      <c r="G187" s="58">
        <f t="shared" si="49"/>
        <v>26.35314613024115</v>
      </c>
      <c r="H187" s="28">
        <f t="shared" si="46"/>
        <v>2067.5279411764704</v>
      </c>
    </row>
    <row r="188" spans="1:8" s="24" customFormat="1" ht="30.75" customHeight="1" x14ac:dyDescent="0.2">
      <c r="A188" s="19" t="s">
        <v>256</v>
      </c>
      <c r="B188" s="20" t="s">
        <v>281</v>
      </c>
      <c r="C188" s="20" t="s">
        <v>1</v>
      </c>
      <c r="D188" s="27">
        <f>D189+D191</f>
        <v>1066983.8</v>
      </c>
      <c r="E188" s="27">
        <f>E189+E191</f>
        <v>281183.8</v>
      </c>
      <c r="F188" s="27">
        <f>F189+F191</f>
        <v>13600</v>
      </c>
      <c r="G188" s="27">
        <f t="shared" si="49"/>
        <v>26.35314613024115</v>
      </c>
      <c r="H188" s="28">
        <f t="shared" si="46"/>
        <v>2067.5279411764704</v>
      </c>
    </row>
    <row r="189" spans="1:8" s="24" customFormat="1" ht="30.75" customHeight="1" x14ac:dyDescent="0.2">
      <c r="A189" s="25" t="s">
        <v>114</v>
      </c>
      <c r="B189" s="20" t="s">
        <v>281</v>
      </c>
      <c r="C189" s="29" t="s">
        <v>43</v>
      </c>
      <c r="D189" s="27">
        <f>D190</f>
        <v>506983.8</v>
      </c>
      <c r="E189" s="27">
        <f>E190</f>
        <v>281183.8</v>
      </c>
      <c r="F189" s="27">
        <f>F190</f>
        <v>13600</v>
      </c>
      <c r="G189" s="27">
        <f t="shared" si="49"/>
        <v>55.462087743237554</v>
      </c>
      <c r="H189" s="28">
        <f t="shared" si="46"/>
        <v>2067.5279411764704</v>
      </c>
    </row>
    <row r="190" spans="1:8" s="24" customFormat="1" ht="30.75" customHeight="1" x14ac:dyDescent="0.2">
      <c r="A190" s="25" t="s">
        <v>44</v>
      </c>
      <c r="B190" s="20" t="s">
        <v>281</v>
      </c>
      <c r="C190" s="29" t="s">
        <v>7</v>
      </c>
      <c r="D190" s="27">
        <v>506983.8</v>
      </c>
      <c r="E190" s="27">
        <v>281183.8</v>
      </c>
      <c r="F190" s="27">
        <v>13600</v>
      </c>
      <c r="G190" s="27">
        <f t="shared" si="49"/>
        <v>55.462087743237554</v>
      </c>
      <c r="H190" s="28">
        <f t="shared" si="46"/>
        <v>2067.5279411764704</v>
      </c>
    </row>
    <row r="191" spans="1:8" s="61" customFormat="1" ht="28.5" customHeight="1" x14ac:dyDescent="0.2">
      <c r="A191" s="19" t="s">
        <v>68</v>
      </c>
      <c r="B191" s="20" t="s">
        <v>281</v>
      </c>
      <c r="C191" s="20" t="s">
        <v>50</v>
      </c>
      <c r="D191" s="27">
        <f>D192</f>
        <v>560000</v>
      </c>
      <c r="E191" s="27">
        <f>E192</f>
        <v>0</v>
      </c>
      <c r="F191" s="27">
        <f>F192</f>
        <v>0</v>
      </c>
      <c r="G191" s="27">
        <f t="shared" si="49"/>
        <v>0</v>
      </c>
      <c r="H191" s="28">
        <v>0</v>
      </c>
    </row>
    <row r="192" spans="1:8" s="61" customFormat="1" ht="22.5" customHeight="1" x14ac:dyDescent="0.2">
      <c r="A192" s="19" t="s">
        <v>27</v>
      </c>
      <c r="B192" s="20" t="s">
        <v>281</v>
      </c>
      <c r="C192" s="20" t="s">
        <v>28</v>
      </c>
      <c r="D192" s="27">
        <v>560000</v>
      </c>
      <c r="E192" s="28">
        <v>0</v>
      </c>
      <c r="F192" s="27">
        <v>0</v>
      </c>
      <c r="G192" s="27">
        <f t="shared" si="49"/>
        <v>0</v>
      </c>
      <c r="H192" s="28">
        <v>0</v>
      </c>
    </row>
    <row r="193" spans="1:8" s="61" customFormat="1" ht="32.25" customHeight="1" outlineLevel="5" x14ac:dyDescent="0.2">
      <c r="A193" s="16" t="s">
        <v>107</v>
      </c>
      <c r="B193" s="17" t="s">
        <v>81</v>
      </c>
      <c r="C193" s="20" t="s">
        <v>1</v>
      </c>
      <c r="D193" s="27">
        <f>D194+D198+D205+D209+D213</f>
        <v>46914275.5</v>
      </c>
      <c r="E193" s="27">
        <f>E194+E198+E205+E209+E213</f>
        <v>9045661.1099999994</v>
      </c>
      <c r="F193" s="27">
        <f>F194+F198+F205+F209+F213</f>
        <v>3363213.51</v>
      </c>
      <c r="G193" s="27">
        <f t="shared" si="49"/>
        <v>19.281255041442556</v>
      </c>
      <c r="H193" s="28">
        <f t="shared" si="46"/>
        <v>268.95887171908987</v>
      </c>
    </row>
    <row r="194" spans="1:8" s="61" customFormat="1" ht="42.75" customHeight="1" outlineLevel="5" x14ac:dyDescent="0.2">
      <c r="A194" s="48" t="s">
        <v>370</v>
      </c>
      <c r="B194" s="45" t="s">
        <v>371</v>
      </c>
      <c r="C194" s="20" t="s">
        <v>1</v>
      </c>
      <c r="D194" s="27">
        <f t="shared" ref="D194:F196" si="53">D195</f>
        <v>16961041</v>
      </c>
      <c r="E194" s="27">
        <f t="shared" si="53"/>
        <v>3549536.82</v>
      </c>
      <c r="F194" s="27">
        <f t="shared" si="53"/>
        <v>3288265.51</v>
      </c>
      <c r="G194" s="27">
        <f t="shared" si="49"/>
        <v>20.927588229991308</v>
      </c>
      <c r="H194" s="28">
        <f t="shared" si="46"/>
        <v>107.94556611093122</v>
      </c>
    </row>
    <row r="195" spans="1:8" s="61" customFormat="1" ht="46.5" customHeight="1" outlineLevel="5" x14ac:dyDescent="0.2">
      <c r="A195" s="30" t="s">
        <v>82</v>
      </c>
      <c r="B195" s="26" t="s">
        <v>83</v>
      </c>
      <c r="C195" s="29" t="s">
        <v>1</v>
      </c>
      <c r="D195" s="27">
        <f t="shared" si="53"/>
        <v>16961041</v>
      </c>
      <c r="E195" s="27">
        <f t="shared" si="53"/>
        <v>3549536.82</v>
      </c>
      <c r="F195" s="27">
        <f t="shared" si="53"/>
        <v>3288265.51</v>
      </c>
      <c r="G195" s="27">
        <f t="shared" si="49"/>
        <v>20.927588229991308</v>
      </c>
      <c r="H195" s="28">
        <f t="shared" si="46"/>
        <v>107.94556611093122</v>
      </c>
    </row>
    <row r="196" spans="1:8" s="61" customFormat="1" ht="33.75" customHeight="1" outlineLevel="5" x14ac:dyDescent="0.2">
      <c r="A196" s="25" t="s">
        <v>68</v>
      </c>
      <c r="B196" s="26" t="s">
        <v>83</v>
      </c>
      <c r="C196" s="29" t="s">
        <v>50</v>
      </c>
      <c r="D196" s="27">
        <f t="shared" si="53"/>
        <v>16961041</v>
      </c>
      <c r="E196" s="27">
        <f t="shared" si="53"/>
        <v>3549536.82</v>
      </c>
      <c r="F196" s="27">
        <f t="shared" si="53"/>
        <v>3288265.51</v>
      </c>
      <c r="G196" s="27">
        <f t="shared" si="49"/>
        <v>20.927588229991308</v>
      </c>
      <c r="H196" s="28">
        <f t="shared" si="46"/>
        <v>107.94556611093122</v>
      </c>
    </row>
    <row r="197" spans="1:8" s="61" customFormat="1" ht="24.75" customHeight="1" outlineLevel="5" x14ac:dyDescent="0.2">
      <c r="A197" s="25" t="s">
        <v>27</v>
      </c>
      <c r="B197" s="26" t="s">
        <v>83</v>
      </c>
      <c r="C197" s="29" t="s">
        <v>28</v>
      </c>
      <c r="D197" s="27">
        <v>16961041</v>
      </c>
      <c r="E197" s="27">
        <v>3549536.82</v>
      </c>
      <c r="F197" s="27">
        <v>3288265.51</v>
      </c>
      <c r="G197" s="27">
        <f t="shared" si="49"/>
        <v>20.927588229991308</v>
      </c>
      <c r="H197" s="28">
        <f t="shared" si="46"/>
        <v>107.94556611093122</v>
      </c>
    </row>
    <row r="198" spans="1:8" s="61" customFormat="1" ht="30" customHeight="1" outlineLevel="5" x14ac:dyDescent="0.2">
      <c r="A198" s="46" t="s">
        <v>368</v>
      </c>
      <c r="B198" s="45" t="s">
        <v>372</v>
      </c>
      <c r="C198" s="29" t="s">
        <v>1</v>
      </c>
      <c r="D198" s="27">
        <f>D202+D199</f>
        <v>39400</v>
      </c>
      <c r="E198" s="27">
        <f>E202+E199</f>
        <v>29900</v>
      </c>
      <c r="F198" s="27">
        <f>F202+F199</f>
        <v>74948</v>
      </c>
      <c r="G198" s="27">
        <f t="shared" si="49"/>
        <v>75.888324873096451</v>
      </c>
      <c r="H198" s="28">
        <f t="shared" si="46"/>
        <v>39.894326733201687</v>
      </c>
    </row>
    <row r="199" spans="1:8" s="67" customFormat="1" ht="30" customHeight="1" outlineLevel="5" x14ac:dyDescent="0.2">
      <c r="A199" s="16" t="s">
        <v>461</v>
      </c>
      <c r="B199" s="71" t="s">
        <v>460</v>
      </c>
      <c r="C199" s="29" t="s">
        <v>1</v>
      </c>
      <c r="D199" s="27">
        <f>D200</f>
        <v>0</v>
      </c>
      <c r="E199" s="27">
        <f>E200</f>
        <v>0</v>
      </c>
      <c r="F199" s="27">
        <f>F200</f>
        <v>0</v>
      </c>
      <c r="G199" s="27">
        <v>0</v>
      </c>
      <c r="H199" s="28">
        <v>0</v>
      </c>
    </row>
    <row r="200" spans="1:8" s="67" customFormat="1" ht="30" customHeight="1" outlineLevel="5" x14ac:dyDescent="0.2">
      <c r="A200" s="25" t="s">
        <v>68</v>
      </c>
      <c r="B200" s="71" t="s">
        <v>460</v>
      </c>
      <c r="C200" s="29" t="s">
        <v>50</v>
      </c>
      <c r="D200" s="27">
        <f>D201</f>
        <v>0</v>
      </c>
      <c r="E200" s="27">
        <f t="shared" ref="E200" si="54">E201</f>
        <v>0</v>
      </c>
      <c r="F200" s="27">
        <f>F201</f>
        <v>0</v>
      </c>
      <c r="G200" s="27">
        <v>0</v>
      </c>
      <c r="H200" s="28">
        <v>0</v>
      </c>
    </row>
    <row r="201" spans="1:8" s="67" customFormat="1" ht="30" customHeight="1" outlineLevel="5" x14ac:dyDescent="0.2">
      <c r="A201" s="25" t="s">
        <v>27</v>
      </c>
      <c r="B201" s="71" t="s">
        <v>460</v>
      </c>
      <c r="C201" s="29" t="s">
        <v>28</v>
      </c>
      <c r="D201" s="27">
        <v>0</v>
      </c>
      <c r="E201" s="27">
        <v>0</v>
      </c>
      <c r="F201" s="27">
        <v>0</v>
      </c>
      <c r="G201" s="27">
        <v>0</v>
      </c>
      <c r="H201" s="28">
        <v>0</v>
      </c>
    </row>
    <row r="202" spans="1:8" s="61" customFormat="1" ht="34.5" customHeight="1" outlineLevel="5" x14ac:dyDescent="0.2">
      <c r="A202" s="25" t="s">
        <v>175</v>
      </c>
      <c r="B202" s="26" t="s">
        <v>252</v>
      </c>
      <c r="C202" s="29" t="s">
        <v>1</v>
      </c>
      <c r="D202" s="27">
        <f t="shared" ref="D202:F203" si="55">D203</f>
        <v>39400</v>
      </c>
      <c r="E202" s="27">
        <f t="shared" si="55"/>
        <v>29900</v>
      </c>
      <c r="F202" s="27">
        <f t="shared" si="55"/>
        <v>74948</v>
      </c>
      <c r="G202" s="27">
        <f t="shared" si="49"/>
        <v>75.888324873096451</v>
      </c>
      <c r="H202" s="28">
        <f t="shared" si="46"/>
        <v>39.894326733201687</v>
      </c>
    </row>
    <row r="203" spans="1:8" s="61" customFormat="1" ht="31.5" customHeight="1" outlineLevel="5" x14ac:dyDescent="0.2">
      <c r="A203" s="25" t="s">
        <v>68</v>
      </c>
      <c r="B203" s="26" t="s">
        <v>252</v>
      </c>
      <c r="C203" s="29" t="s">
        <v>50</v>
      </c>
      <c r="D203" s="27">
        <f t="shared" si="55"/>
        <v>39400</v>
      </c>
      <c r="E203" s="27">
        <f t="shared" si="55"/>
        <v>29900</v>
      </c>
      <c r="F203" s="27">
        <f t="shared" si="55"/>
        <v>74948</v>
      </c>
      <c r="G203" s="27">
        <f t="shared" si="49"/>
        <v>75.888324873096451</v>
      </c>
      <c r="H203" s="28">
        <f t="shared" si="46"/>
        <v>39.894326733201687</v>
      </c>
    </row>
    <row r="204" spans="1:8" s="61" customFormat="1" ht="21.75" customHeight="1" outlineLevel="5" x14ac:dyDescent="0.2">
      <c r="A204" s="25" t="s">
        <v>27</v>
      </c>
      <c r="B204" s="26" t="s">
        <v>252</v>
      </c>
      <c r="C204" s="29" t="s">
        <v>28</v>
      </c>
      <c r="D204" s="27">
        <v>39400</v>
      </c>
      <c r="E204" s="28">
        <v>29900</v>
      </c>
      <c r="F204" s="27">
        <v>74948</v>
      </c>
      <c r="G204" s="27">
        <f t="shared" si="49"/>
        <v>75.888324873096451</v>
      </c>
      <c r="H204" s="28">
        <f t="shared" si="46"/>
        <v>39.894326733201687</v>
      </c>
    </row>
    <row r="205" spans="1:8" s="61" customFormat="1" ht="31.5" customHeight="1" outlineLevel="5" x14ac:dyDescent="0.2">
      <c r="A205" s="46" t="s">
        <v>373</v>
      </c>
      <c r="B205" s="45" t="s">
        <v>374</v>
      </c>
      <c r="C205" s="29" t="s">
        <v>1</v>
      </c>
      <c r="D205" s="27">
        <f>D206</f>
        <v>4000000</v>
      </c>
      <c r="E205" s="27">
        <f>E206</f>
        <v>0</v>
      </c>
      <c r="F205" s="27">
        <f>F206</f>
        <v>0</v>
      </c>
      <c r="G205" s="27">
        <f t="shared" si="49"/>
        <v>0</v>
      </c>
      <c r="H205" s="28">
        <v>0</v>
      </c>
    </row>
    <row r="206" spans="1:8" s="61" customFormat="1" ht="44.25" customHeight="1" outlineLevel="5" x14ac:dyDescent="0.2">
      <c r="A206" s="25" t="s">
        <v>156</v>
      </c>
      <c r="B206" s="26" t="s">
        <v>167</v>
      </c>
      <c r="C206" s="29" t="s">
        <v>1</v>
      </c>
      <c r="D206" s="27">
        <f t="shared" ref="D206:F207" si="56">D207</f>
        <v>4000000</v>
      </c>
      <c r="E206" s="27">
        <f t="shared" si="56"/>
        <v>0</v>
      </c>
      <c r="F206" s="27">
        <f t="shared" si="56"/>
        <v>0</v>
      </c>
      <c r="G206" s="27">
        <f t="shared" si="49"/>
        <v>0</v>
      </c>
      <c r="H206" s="28">
        <v>0</v>
      </c>
    </row>
    <row r="207" spans="1:8" s="61" customFormat="1" ht="33" customHeight="1" outlineLevel="5" x14ac:dyDescent="0.2">
      <c r="A207" s="25" t="s">
        <v>68</v>
      </c>
      <c r="B207" s="26" t="s">
        <v>167</v>
      </c>
      <c r="C207" s="29" t="s">
        <v>50</v>
      </c>
      <c r="D207" s="27">
        <f t="shared" si="56"/>
        <v>4000000</v>
      </c>
      <c r="E207" s="27">
        <f t="shared" si="56"/>
        <v>0</v>
      </c>
      <c r="F207" s="27">
        <f t="shared" si="56"/>
        <v>0</v>
      </c>
      <c r="G207" s="27">
        <f t="shared" si="49"/>
        <v>0</v>
      </c>
      <c r="H207" s="28">
        <v>0</v>
      </c>
    </row>
    <row r="208" spans="1:8" s="61" customFormat="1" ht="19.5" customHeight="1" outlineLevel="5" x14ac:dyDescent="0.2">
      <c r="A208" s="25" t="s">
        <v>27</v>
      </c>
      <c r="B208" s="26" t="s">
        <v>167</v>
      </c>
      <c r="C208" s="29" t="s">
        <v>28</v>
      </c>
      <c r="D208" s="27">
        <v>4000000</v>
      </c>
      <c r="E208" s="28">
        <v>0</v>
      </c>
      <c r="F208" s="27">
        <v>0</v>
      </c>
      <c r="G208" s="27">
        <f t="shared" si="49"/>
        <v>0</v>
      </c>
      <c r="H208" s="28">
        <v>0</v>
      </c>
    </row>
    <row r="209" spans="1:8" s="55" customFormat="1" ht="27" customHeight="1" outlineLevel="5" x14ac:dyDescent="0.2">
      <c r="A209" s="47" t="s">
        <v>431</v>
      </c>
      <c r="B209" s="54" t="s">
        <v>432</v>
      </c>
      <c r="C209" s="57" t="s">
        <v>1</v>
      </c>
      <c r="D209" s="58">
        <f t="shared" ref="D209:F211" si="57">D210</f>
        <v>0</v>
      </c>
      <c r="E209" s="58">
        <f t="shared" si="57"/>
        <v>0</v>
      </c>
      <c r="F209" s="58">
        <f t="shared" si="57"/>
        <v>0</v>
      </c>
      <c r="G209" s="27">
        <v>0</v>
      </c>
      <c r="H209" s="28">
        <v>0</v>
      </c>
    </row>
    <row r="210" spans="1:8" s="61" customFormat="1" ht="28.5" customHeight="1" outlineLevel="5" x14ac:dyDescent="0.2">
      <c r="A210" s="25" t="s">
        <v>256</v>
      </c>
      <c r="B210" s="26" t="s">
        <v>430</v>
      </c>
      <c r="C210" s="29" t="s">
        <v>1</v>
      </c>
      <c r="D210" s="27">
        <f t="shared" si="57"/>
        <v>0</v>
      </c>
      <c r="E210" s="27">
        <f t="shared" si="57"/>
        <v>0</v>
      </c>
      <c r="F210" s="27">
        <f t="shared" si="57"/>
        <v>0</v>
      </c>
      <c r="G210" s="27">
        <v>0</v>
      </c>
      <c r="H210" s="28">
        <v>0</v>
      </c>
    </row>
    <row r="211" spans="1:8" s="61" customFormat="1" ht="31.5" customHeight="1" outlineLevel="5" x14ac:dyDescent="0.2">
      <c r="A211" s="25" t="s">
        <v>68</v>
      </c>
      <c r="B211" s="26" t="s">
        <v>430</v>
      </c>
      <c r="C211" s="29" t="s">
        <v>50</v>
      </c>
      <c r="D211" s="27">
        <f t="shared" si="57"/>
        <v>0</v>
      </c>
      <c r="E211" s="27">
        <f t="shared" si="57"/>
        <v>0</v>
      </c>
      <c r="F211" s="27">
        <f t="shared" si="57"/>
        <v>0</v>
      </c>
      <c r="G211" s="27">
        <v>0</v>
      </c>
      <c r="H211" s="28">
        <v>0</v>
      </c>
    </row>
    <row r="212" spans="1:8" s="61" customFormat="1" ht="19.5" customHeight="1" outlineLevel="5" x14ac:dyDescent="0.2">
      <c r="A212" s="25" t="s">
        <v>27</v>
      </c>
      <c r="B212" s="26" t="s">
        <v>430</v>
      </c>
      <c r="C212" s="29" t="s">
        <v>28</v>
      </c>
      <c r="D212" s="27">
        <v>0</v>
      </c>
      <c r="E212" s="27">
        <v>0</v>
      </c>
      <c r="F212" s="27">
        <v>0</v>
      </c>
      <c r="G212" s="27">
        <v>0</v>
      </c>
      <c r="H212" s="28">
        <v>0</v>
      </c>
    </row>
    <row r="213" spans="1:8" s="67" customFormat="1" ht="19.5" customHeight="1" outlineLevel="5" x14ac:dyDescent="0.2">
      <c r="A213" s="47" t="s">
        <v>465</v>
      </c>
      <c r="B213" s="54" t="s">
        <v>462</v>
      </c>
      <c r="C213" s="29" t="s">
        <v>1</v>
      </c>
      <c r="D213" s="27">
        <f t="shared" ref="D213:F215" si="58">D214</f>
        <v>25913834.5</v>
      </c>
      <c r="E213" s="27">
        <f t="shared" si="58"/>
        <v>5466224.29</v>
      </c>
      <c r="F213" s="27">
        <f t="shared" si="58"/>
        <v>0</v>
      </c>
      <c r="G213" s="27">
        <f t="shared" si="49"/>
        <v>21.09384579885312</v>
      </c>
      <c r="H213" s="28">
        <v>0</v>
      </c>
    </row>
    <row r="214" spans="1:8" s="67" customFormat="1" ht="30.75" customHeight="1" outlineLevel="5" x14ac:dyDescent="0.2">
      <c r="A214" s="25" t="s">
        <v>464</v>
      </c>
      <c r="B214" s="26" t="s">
        <v>463</v>
      </c>
      <c r="C214" s="29" t="s">
        <v>1</v>
      </c>
      <c r="D214" s="27">
        <f t="shared" si="58"/>
        <v>25913834.5</v>
      </c>
      <c r="E214" s="27">
        <f t="shared" si="58"/>
        <v>5466224.29</v>
      </c>
      <c r="F214" s="27">
        <f t="shared" si="58"/>
        <v>0</v>
      </c>
      <c r="G214" s="27">
        <f t="shared" si="49"/>
        <v>21.09384579885312</v>
      </c>
      <c r="H214" s="28">
        <v>0</v>
      </c>
    </row>
    <row r="215" spans="1:8" s="67" customFormat="1" ht="31.5" customHeight="1" outlineLevel="5" x14ac:dyDescent="0.2">
      <c r="A215" s="25" t="s">
        <v>68</v>
      </c>
      <c r="B215" s="26" t="s">
        <v>463</v>
      </c>
      <c r="C215" s="29" t="s">
        <v>50</v>
      </c>
      <c r="D215" s="27">
        <f t="shared" si="58"/>
        <v>25913834.5</v>
      </c>
      <c r="E215" s="27">
        <f t="shared" si="58"/>
        <v>5466224.29</v>
      </c>
      <c r="F215" s="27">
        <f t="shared" si="58"/>
        <v>0</v>
      </c>
      <c r="G215" s="27">
        <f t="shared" si="49"/>
        <v>21.09384579885312</v>
      </c>
      <c r="H215" s="28">
        <v>0</v>
      </c>
    </row>
    <row r="216" spans="1:8" s="67" customFormat="1" ht="19.5" customHeight="1" outlineLevel="5" x14ac:dyDescent="0.2">
      <c r="A216" s="25" t="s">
        <v>27</v>
      </c>
      <c r="B216" s="26" t="s">
        <v>463</v>
      </c>
      <c r="C216" s="29" t="s">
        <v>28</v>
      </c>
      <c r="D216" s="27">
        <v>25913834.5</v>
      </c>
      <c r="E216" s="27">
        <v>5466224.29</v>
      </c>
      <c r="F216" s="27">
        <v>0</v>
      </c>
      <c r="G216" s="27">
        <f t="shared" si="49"/>
        <v>21.09384579885312</v>
      </c>
      <c r="H216" s="28">
        <v>0</v>
      </c>
    </row>
    <row r="217" spans="1:8" s="61" customFormat="1" ht="27.75" customHeight="1" x14ac:dyDescent="0.2">
      <c r="A217" s="25" t="s">
        <v>92</v>
      </c>
      <c r="B217" s="29" t="s">
        <v>93</v>
      </c>
      <c r="C217" s="29" t="s">
        <v>1</v>
      </c>
      <c r="D217" s="27">
        <f>D218+D222+D248+D244</f>
        <v>16455234.029999999</v>
      </c>
      <c r="E217" s="27">
        <f>E218+E222+E248+E244</f>
        <v>3563107.2399999998</v>
      </c>
      <c r="F217" s="27">
        <f>F218+F222+F248+F244</f>
        <v>3057058.2199999997</v>
      </c>
      <c r="G217" s="27">
        <f t="shared" si="49"/>
        <v>21.653336765092483</v>
      </c>
      <c r="H217" s="28">
        <f t="shared" ref="H217:H271" si="59">E217/F217*100</f>
        <v>116.55346361051639</v>
      </c>
    </row>
    <row r="218" spans="1:8" s="61" customFormat="1" ht="27.75" customHeight="1" x14ac:dyDescent="0.2">
      <c r="A218" s="49" t="s">
        <v>382</v>
      </c>
      <c r="B218" s="44" t="s">
        <v>383</v>
      </c>
      <c r="C218" s="57" t="s">
        <v>1</v>
      </c>
      <c r="D218" s="58">
        <f>D219</f>
        <v>14800113</v>
      </c>
      <c r="E218" s="58">
        <f t="shared" ref="D218:F220" si="60">E219</f>
        <v>3389906.21</v>
      </c>
      <c r="F218" s="58">
        <f t="shared" si="60"/>
        <v>3046752.19</v>
      </c>
      <c r="G218" s="58">
        <f t="shared" si="49"/>
        <v>22.904596809497331</v>
      </c>
      <c r="H218" s="78">
        <f t="shared" si="59"/>
        <v>111.26294488689609</v>
      </c>
    </row>
    <row r="219" spans="1:8" s="61" customFormat="1" ht="35.25" customHeight="1" x14ac:dyDescent="0.2">
      <c r="A219" s="25" t="s">
        <v>94</v>
      </c>
      <c r="B219" s="29" t="s">
        <v>95</v>
      </c>
      <c r="C219" s="29" t="s">
        <v>1</v>
      </c>
      <c r="D219" s="27">
        <f t="shared" si="60"/>
        <v>14800113</v>
      </c>
      <c r="E219" s="27">
        <f t="shared" si="60"/>
        <v>3389906.21</v>
      </c>
      <c r="F219" s="27">
        <f t="shared" si="60"/>
        <v>3046752.19</v>
      </c>
      <c r="G219" s="27">
        <f t="shared" si="49"/>
        <v>22.904596809497331</v>
      </c>
      <c r="H219" s="28">
        <f t="shared" si="59"/>
        <v>111.26294488689609</v>
      </c>
    </row>
    <row r="220" spans="1:8" s="61" customFormat="1" ht="33.75" customHeight="1" x14ac:dyDescent="0.2">
      <c r="A220" s="25" t="s">
        <v>68</v>
      </c>
      <c r="B220" s="29" t="s">
        <v>95</v>
      </c>
      <c r="C220" s="29" t="s">
        <v>50</v>
      </c>
      <c r="D220" s="27">
        <f t="shared" si="60"/>
        <v>14800113</v>
      </c>
      <c r="E220" s="27">
        <f t="shared" si="60"/>
        <v>3389906.21</v>
      </c>
      <c r="F220" s="27">
        <f t="shared" si="60"/>
        <v>3046752.19</v>
      </c>
      <c r="G220" s="27">
        <f t="shared" si="49"/>
        <v>22.904596809497331</v>
      </c>
      <c r="H220" s="28">
        <f t="shared" si="59"/>
        <v>111.26294488689609</v>
      </c>
    </row>
    <row r="221" spans="1:8" s="61" customFormat="1" ht="22.5" customHeight="1" x14ac:dyDescent="0.2">
      <c r="A221" s="25" t="s">
        <v>27</v>
      </c>
      <c r="B221" s="29" t="s">
        <v>95</v>
      </c>
      <c r="C221" s="29" t="s">
        <v>28</v>
      </c>
      <c r="D221" s="27">
        <v>14800113</v>
      </c>
      <c r="E221" s="27">
        <v>3389906.21</v>
      </c>
      <c r="F221" s="27">
        <v>3046752.19</v>
      </c>
      <c r="G221" s="27">
        <f t="shared" si="49"/>
        <v>22.904596809497331</v>
      </c>
      <c r="H221" s="28">
        <f t="shared" si="59"/>
        <v>111.26294488689609</v>
      </c>
    </row>
    <row r="222" spans="1:8" s="61" customFormat="1" ht="28.5" customHeight="1" x14ac:dyDescent="0.2">
      <c r="A222" s="47" t="s">
        <v>384</v>
      </c>
      <c r="B222" s="44" t="s">
        <v>385</v>
      </c>
      <c r="C222" s="57" t="s">
        <v>1</v>
      </c>
      <c r="D222" s="58">
        <f>D223+D228+D233+D238+D241</f>
        <v>1281401.03</v>
      </c>
      <c r="E222" s="58">
        <f>E223+E228+E233+E238+E241</f>
        <v>173201.03</v>
      </c>
      <c r="F222" s="58">
        <f>F223+F228+F233+F238+F241</f>
        <v>10306.029999999999</v>
      </c>
      <c r="G222" s="58">
        <f t="shared" si="49"/>
        <v>13.516535881042643</v>
      </c>
      <c r="H222" s="28">
        <f t="shared" si="59"/>
        <v>1680.5795248024701</v>
      </c>
    </row>
    <row r="223" spans="1:8" s="61" customFormat="1" ht="19.5" customHeight="1" x14ac:dyDescent="0.2">
      <c r="A223" s="25" t="s">
        <v>166</v>
      </c>
      <c r="B223" s="29" t="s">
        <v>243</v>
      </c>
      <c r="C223" s="29" t="s">
        <v>1</v>
      </c>
      <c r="D223" s="27">
        <f>D224+D226</f>
        <v>178000</v>
      </c>
      <c r="E223" s="27">
        <f>E224+E226</f>
        <v>0</v>
      </c>
      <c r="F223" s="27">
        <f>F224+F226</f>
        <v>5110</v>
      </c>
      <c r="G223" s="27">
        <f t="shared" si="49"/>
        <v>0</v>
      </c>
      <c r="H223" s="28">
        <f t="shared" si="59"/>
        <v>0</v>
      </c>
    </row>
    <row r="224" spans="1:8" s="61" customFormat="1" ht="29.25" customHeight="1" x14ac:dyDescent="0.2">
      <c r="A224" s="25" t="s">
        <v>114</v>
      </c>
      <c r="B224" s="29" t="s">
        <v>243</v>
      </c>
      <c r="C224" s="29" t="s">
        <v>43</v>
      </c>
      <c r="D224" s="27">
        <f>D225</f>
        <v>53000</v>
      </c>
      <c r="E224" s="27">
        <f>E225</f>
        <v>0</v>
      </c>
      <c r="F224" s="27">
        <f>F225</f>
        <v>0</v>
      </c>
      <c r="G224" s="27">
        <f t="shared" si="49"/>
        <v>0</v>
      </c>
      <c r="H224" s="28">
        <v>0</v>
      </c>
    </row>
    <row r="225" spans="1:8" s="61" customFormat="1" ht="31.5" customHeight="1" x14ac:dyDescent="0.2">
      <c r="A225" s="25" t="s">
        <v>44</v>
      </c>
      <c r="B225" s="29" t="s">
        <v>243</v>
      </c>
      <c r="C225" s="29" t="s">
        <v>7</v>
      </c>
      <c r="D225" s="27">
        <v>53000</v>
      </c>
      <c r="E225" s="28">
        <v>0</v>
      </c>
      <c r="F225" s="27">
        <v>0</v>
      </c>
      <c r="G225" s="27">
        <f t="shared" si="49"/>
        <v>0</v>
      </c>
      <c r="H225" s="28">
        <v>0</v>
      </c>
    </row>
    <row r="226" spans="1:8" s="61" customFormat="1" ht="30.75" customHeight="1" x14ac:dyDescent="0.2">
      <c r="A226" s="25" t="s">
        <v>68</v>
      </c>
      <c r="B226" s="29" t="s">
        <v>243</v>
      </c>
      <c r="C226" s="29" t="s">
        <v>50</v>
      </c>
      <c r="D226" s="27">
        <f>D227</f>
        <v>125000</v>
      </c>
      <c r="E226" s="27">
        <f>E227</f>
        <v>0</v>
      </c>
      <c r="F226" s="27">
        <f>F227</f>
        <v>5110</v>
      </c>
      <c r="G226" s="27">
        <f t="shared" si="49"/>
        <v>0</v>
      </c>
      <c r="H226" s="28">
        <f t="shared" si="59"/>
        <v>0</v>
      </c>
    </row>
    <row r="227" spans="1:8" s="61" customFormat="1" ht="19.5" customHeight="1" x14ac:dyDescent="0.2">
      <c r="A227" s="25" t="s">
        <v>27</v>
      </c>
      <c r="B227" s="29" t="s">
        <v>243</v>
      </c>
      <c r="C227" s="29" t="s">
        <v>28</v>
      </c>
      <c r="D227" s="27">
        <v>125000</v>
      </c>
      <c r="E227" s="28">
        <v>0</v>
      </c>
      <c r="F227" s="27">
        <v>5110</v>
      </c>
      <c r="G227" s="27">
        <f t="shared" si="49"/>
        <v>0</v>
      </c>
      <c r="H227" s="28">
        <f t="shared" si="59"/>
        <v>0</v>
      </c>
    </row>
    <row r="228" spans="1:8" s="61" customFormat="1" ht="21" customHeight="1" x14ac:dyDescent="0.2">
      <c r="A228" s="25" t="s">
        <v>244</v>
      </c>
      <c r="B228" s="29" t="s">
        <v>245</v>
      </c>
      <c r="C228" s="29" t="s">
        <v>1</v>
      </c>
      <c r="D228" s="27">
        <f>D229+D231</f>
        <v>320000</v>
      </c>
      <c r="E228" s="27">
        <f>E229+E231</f>
        <v>0</v>
      </c>
      <c r="F228" s="27">
        <f>F229+F231</f>
        <v>0</v>
      </c>
      <c r="G228" s="27">
        <f t="shared" si="49"/>
        <v>0</v>
      </c>
      <c r="H228" s="28">
        <v>0</v>
      </c>
    </row>
    <row r="229" spans="1:8" s="61" customFormat="1" ht="28.5" customHeight="1" x14ac:dyDescent="0.2">
      <c r="A229" s="25" t="s">
        <v>114</v>
      </c>
      <c r="B229" s="29" t="s">
        <v>245</v>
      </c>
      <c r="C229" s="29" t="s">
        <v>43</v>
      </c>
      <c r="D229" s="27">
        <f>D230</f>
        <v>120000</v>
      </c>
      <c r="E229" s="27">
        <f>E230</f>
        <v>0</v>
      </c>
      <c r="F229" s="27">
        <f>F230</f>
        <v>0</v>
      </c>
      <c r="G229" s="27">
        <f t="shared" si="49"/>
        <v>0</v>
      </c>
      <c r="H229" s="28">
        <v>0</v>
      </c>
    </row>
    <row r="230" spans="1:8" s="61" customFormat="1" ht="29.25" customHeight="1" x14ac:dyDescent="0.2">
      <c r="A230" s="25" t="s">
        <v>44</v>
      </c>
      <c r="B230" s="29" t="s">
        <v>245</v>
      </c>
      <c r="C230" s="29" t="s">
        <v>7</v>
      </c>
      <c r="D230" s="27">
        <v>120000</v>
      </c>
      <c r="E230" s="28">
        <v>0</v>
      </c>
      <c r="F230" s="27">
        <v>0</v>
      </c>
      <c r="G230" s="27">
        <f t="shared" si="49"/>
        <v>0</v>
      </c>
      <c r="H230" s="28">
        <v>0</v>
      </c>
    </row>
    <row r="231" spans="1:8" s="61" customFormat="1" ht="30" customHeight="1" x14ac:dyDescent="0.2">
      <c r="A231" s="25" t="s">
        <v>68</v>
      </c>
      <c r="B231" s="29" t="s">
        <v>245</v>
      </c>
      <c r="C231" s="29" t="s">
        <v>50</v>
      </c>
      <c r="D231" s="27">
        <f>D232</f>
        <v>200000</v>
      </c>
      <c r="E231" s="27">
        <f>E232</f>
        <v>0</v>
      </c>
      <c r="F231" s="27">
        <f>F232</f>
        <v>0</v>
      </c>
      <c r="G231" s="27">
        <f t="shared" si="49"/>
        <v>0</v>
      </c>
      <c r="H231" s="28">
        <v>0</v>
      </c>
    </row>
    <row r="232" spans="1:8" s="61" customFormat="1" ht="22.5" customHeight="1" x14ac:dyDescent="0.2">
      <c r="A232" s="25" t="s">
        <v>27</v>
      </c>
      <c r="B232" s="29" t="s">
        <v>245</v>
      </c>
      <c r="C232" s="29" t="s">
        <v>28</v>
      </c>
      <c r="D232" s="27">
        <v>200000</v>
      </c>
      <c r="E232" s="28">
        <v>0</v>
      </c>
      <c r="F232" s="27">
        <v>0</v>
      </c>
      <c r="G232" s="27">
        <f t="shared" si="49"/>
        <v>0</v>
      </c>
      <c r="H232" s="28">
        <v>0</v>
      </c>
    </row>
    <row r="233" spans="1:8" s="61" customFormat="1" ht="30.75" customHeight="1" x14ac:dyDescent="0.2">
      <c r="A233" s="25" t="s">
        <v>182</v>
      </c>
      <c r="B233" s="29" t="s">
        <v>183</v>
      </c>
      <c r="C233" s="29" t="s">
        <v>1</v>
      </c>
      <c r="D233" s="27">
        <f>D234+D236</f>
        <v>610200</v>
      </c>
      <c r="E233" s="27">
        <f>E234+E236</f>
        <v>0</v>
      </c>
      <c r="F233" s="27">
        <f>F234+F236</f>
        <v>0</v>
      </c>
      <c r="G233" s="27">
        <f t="shared" si="49"/>
        <v>0</v>
      </c>
      <c r="H233" s="28">
        <v>0</v>
      </c>
    </row>
    <row r="234" spans="1:8" s="61" customFormat="1" ht="30.75" customHeight="1" x14ac:dyDescent="0.2">
      <c r="A234" s="25" t="s">
        <v>114</v>
      </c>
      <c r="B234" s="29" t="s">
        <v>183</v>
      </c>
      <c r="C234" s="29" t="s">
        <v>43</v>
      </c>
      <c r="D234" s="27">
        <f>D235</f>
        <v>180000</v>
      </c>
      <c r="E234" s="27">
        <f>E235</f>
        <v>0</v>
      </c>
      <c r="F234" s="27">
        <f>F235</f>
        <v>0</v>
      </c>
      <c r="G234" s="27">
        <f t="shared" si="49"/>
        <v>0</v>
      </c>
      <c r="H234" s="28">
        <v>0</v>
      </c>
    </row>
    <row r="235" spans="1:8" s="61" customFormat="1" ht="29.25" customHeight="1" x14ac:dyDescent="0.2">
      <c r="A235" s="25" t="s">
        <v>44</v>
      </c>
      <c r="B235" s="29" t="s">
        <v>183</v>
      </c>
      <c r="C235" s="29" t="s">
        <v>7</v>
      </c>
      <c r="D235" s="27">
        <v>180000</v>
      </c>
      <c r="E235" s="28">
        <v>0</v>
      </c>
      <c r="F235" s="27">
        <v>0</v>
      </c>
      <c r="G235" s="27">
        <f t="shared" si="49"/>
        <v>0</v>
      </c>
      <c r="H235" s="28">
        <v>0</v>
      </c>
    </row>
    <row r="236" spans="1:8" s="61" customFormat="1" ht="30.75" customHeight="1" x14ac:dyDescent="0.2">
      <c r="A236" s="25" t="s">
        <v>68</v>
      </c>
      <c r="B236" s="29" t="s">
        <v>183</v>
      </c>
      <c r="C236" s="29" t="s">
        <v>50</v>
      </c>
      <c r="D236" s="27">
        <f>D237</f>
        <v>430200</v>
      </c>
      <c r="E236" s="27">
        <f>E237</f>
        <v>0</v>
      </c>
      <c r="F236" s="27">
        <f>F237</f>
        <v>0</v>
      </c>
      <c r="G236" s="27">
        <f t="shared" si="49"/>
        <v>0</v>
      </c>
      <c r="H236" s="28">
        <v>0</v>
      </c>
    </row>
    <row r="237" spans="1:8" s="61" customFormat="1" ht="22.5" customHeight="1" x14ac:dyDescent="0.2">
      <c r="A237" s="25" t="s">
        <v>27</v>
      </c>
      <c r="B237" s="29" t="s">
        <v>183</v>
      </c>
      <c r="C237" s="29" t="s">
        <v>28</v>
      </c>
      <c r="D237" s="27">
        <v>430200</v>
      </c>
      <c r="E237" s="28">
        <v>0</v>
      </c>
      <c r="F237" s="27">
        <v>0</v>
      </c>
      <c r="G237" s="27">
        <f t="shared" si="49"/>
        <v>0</v>
      </c>
      <c r="H237" s="28">
        <v>0</v>
      </c>
    </row>
    <row r="238" spans="1:8" s="61" customFormat="1" ht="45" customHeight="1" x14ac:dyDescent="0.2">
      <c r="A238" s="16" t="s">
        <v>467</v>
      </c>
      <c r="B238" s="20" t="s">
        <v>466</v>
      </c>
      <c r="C238" s="20" t="s">
        <v>1</v>
      </c>
      <c r="D238" s="27">
        <f t="shared" ref="D238:F239" si="61">D239</f>
        <v>168005</v>
      </c>
      <c r="E238" s="27">
        <f t="shared" si="61"/>
        <v>168005</v>
      </c>
      <c r="F238" s="27">
        <f t="shared" si="61"/>
        <v>0</v>
      </c>
      <c r="G238" s="27">
        <f t="shared" si="49"/>
        <v>100</v>
      </c>
      <c r="H238" s="28">
        <v>0</v>
      </c>
    </row>
    <row r="239" spans="1:8" s="61" customFormat="1" ht="33" customHeight="1" x14ac:dyDescent="0.2">
      <c r="A239" s="16" t="s">
        <v>68</v>
      </c>
      <c r="B239" s="20" t="s">
        <v>466</v>
      </c>
      <c r="C239" s="20" t="s">
        <v>50</v>
      </c>
      <c r="D239" s="27">
        <f t="shared" si="61"/>
        <v>168005</v>
      </c>
      <c r="E239" s="27">
        <f t="shared" si="61"/>
        <v>168005</v>
      </c>
      <c r="F239" s="27">
        <f t="shared" si="61"/>
        <v>0</v>
      </c>
      <c r="G239" s="27">
        <f t="shared" si="49"/>
        <v>100</v>
      </c>
      <c r="H239" s="28">
        <v>0</v>
      </c>
    </row>
    <row r="240" spans="1:8" s="61" customFormat="1" ht="23.25" customHeight="1" x14ac:dyDescent="0.2">
      <c r="A240" s="16" t="s">
        <v>27</v>
      </c>
      <c r="B240" s="20" t="s">
        <v>466</v>
      </c>
      <c r="C240" s="20" t="s">
        <v>28</v>
      </c>
      <c r="D240" s="27">
        <v>168005</v>
      </c>
      <c r="E240" s="28">
        <v>168005</v>
      </c>
      <c r="F240" s="27">
        <v>0</v>
      </c>
      <c r="G240" s="27">
        <f t="shared" si="49"/>
        <v>100</v>
      </c>
      <c r="H240" s="28">
        <v>0</v>
      </c>
    </row>
    <row r="241" spans="1:8" s="67" customFormat="1" ht="44.25" customHeight="1" x14ac:dyDescent="0.2">
      <c r="A241" s="16" t="s">
        <v>469</v>
      </c>
      <c r="B241" s="20" t="s">
        <v>468</v>
      </c>
      <c r="C241" s="20" t="s">
        <v>1</v>
      </c>
      <c r="D241" s="27">
        <f t="shared" ref="D241:F242" si="62">D242</f>
        <v>5196.03</v>
      </c>
      <c r="E241" s="27">
        <f t="shared" si="62"/>
        <v>5196.03</v>
      </c>
      <c r="F241" s="27">
        <f t="shared" si="62"/>
        <v>5196.03</v>
      </c>
      <c r="G241" s="27">
        <f t="shared" ref="G241:G311" si="63">E241/D241*100</f>
        <v>100</v>
      </c>
      <c r="H241" s="28">
        <f t="shared" si="59"/>
        <v>100</v>
      </c>
    </row>
    <row r="242" spans="1:8" s="67" customFormat="1" ht="31.5" customHeight="1" x14ac:dyDescent="0.2">
      <c r="A242" s="16" t="s">
        <v>68</v>
      </c>
      <c r="B242" s="20" t="s">
        <v>468</v>
      </c>
      <c r="C242" s="20" t="s">
        <v>50</v>
      </c>
      <c r="D242" s="27">
        <f t="shared" si="62"/>
        <v>5196.03</v>
      </c>
      <c r="E242" s="27">
        <f t="shared" si="62"/>
        <v>5196.03</v>
      </c>
      <c r="F242" s="27">
        <f t="shared" si="62"/>
        <v>5196.03</v>
      </c>
      <c r="G242" s="27">
        <f t="shared" si="63"/>
        <v>100</v>
      </c>
      <c r="H242" s="28">
        <f t="shared" si="59"/>
        <v>100</v>
      </c>
    </row>
    <row r="243" spans="1:8" s="67" customFormat="1" ht="23.25" customHeight="1" x14ac:dyDescent="0.2">
      <c r="A243" s="16" t="s">
        <v>27</v>
      </c>
      <c r="B243" s="20" t="s">
        <v>468</v>
      </c>
      <c r="C243" s="20" t="s">
        <v>28</v>
      </c>
      <c r="D243" s="27">
        <v>5196.03</v>
      </c>
      <c r="E243" s="28">
        <v>5196.03</v>
      </c>
      <c r="F243" s="27">
        <v>5196.03</v>
      </c>
      <c r="G243" s="27">
        <f t="shared" si="63"/>
        <v>100</v>
      </c>
      <c r="H243" s="28">
        <f t="shared" si="59"/>
        <v>100</v>
      </c>
    </row>
    <row r="244" spans="1:8" s="77" customFormat="1" ht="36.75" customHeight="1" x14ac:dyDescent="0.2">
      <c r="A244" s="46" t="s">
        <v>509</v>
      </c>
      <c r="B244" s="51" t="s">
        <v>507</v>
      </c>
      <c r="C244" s="51" t="s">
        <v>1</v>
      </c>
      <c r="D244" s="58">
        <f t="shared" ref="D244:F246" si="64">D245</f>
        <v>360000</v>
      </c>
      <c r="E244" s="58">
        <f t="shared" ref="E244:E246" si="65">E245</f>
        <v>0</v>
      </c>
      <c r="F244" s="58">
        <f t="shared" si="64"/>
        <v>0</v>
      </c>
      <c r="G244" s="27">
        <f t="shared" ref="G244:G247" si="66">E244/D244*100</f>
        <v>0</v>
      </c>
      <c r="H244" s="28">
        <v>0</v>
      </c>
    </row>
    <row r="245" spans="1:8" s="77" customFormat="1" ht="40.5" customHeight="1" x14ac:dyDescent="0.2">
      <c r="A245" s="16" t="s">
        <v>253</v>
      </c>
      <c r="B245" s="20" t="s">
        <v>508</v>
      </c>
      <c r="C245" s="20" t="s">
        <v>1</v>
      </c>
      <c r="D245" s="27">
        <f t="shared" si="64"/>
        <v>360000</v>
      </c>
      <c r="E245" s="27">
        <f t="shared" si="65"/>
        <v>0</v>
      </c>
      <c r="F245" s="27">
        <f t="shared" si="64"/>
        <v>0</v>
      </c>
      <c r="G245" s="27">
        <f t="shared" si="66"/>
        <v>0</v>
      </c>
      <c r="H245" s="28">
        <v>0</v>
      </c>
    </row>
    <row r="246" spans="1:8" s="77" customFormat="1" ht="30.75" customHeight="1" x14ac:dyDescent="0.2">
      <c r="A246" s="25" t="s">
        <v>68</v>
      </c>
      <c r="B246" s="20" t="s">
        <v>508</v>
      </c>
      <c r="C246" s="20" t="s">
        <v>50</v>
      </c>
      <c r="D246" s="27">
        <f t="shared" si="64"/>
        <v>360000</v>
      </c>
      <c r="E246" s="27">
        <f t="shared" si="65"/>
        <v>0</v>
      </c>
      <c r="F246" s="27">
        <f t="shared" si="64"/>
        <v>0</v>
      </c>
      <c r="G246" s="27">
        <f t="shared" si="66"/>
        <v>0</v>
      </c>
      <c r="H246" s="28">
        <v>0</v>
      </c>
    </row>
    <row r="247" spans="1:8" s="77" customFormat="1" ht="23.25" customHeight="1" x14ac:dyDescent="0.2">
      <c r="A247" s="25" t="s">
        <v>27</v>
      </c>
      <c r="B247" s="20" t="s">
        <v>508</v>
      </c>
      <c r="C247" s="20" t="s">
        <v>28</v>
      </c>
      <c r="D247" s="27">
        <v>360000</v>
      </c>
      <c r="E247" s="28">
        <v>0</v>
      </c>
      <c r="F247" s="27">
        <v>0</v>
      </c>
      <c r="G247" s="27">
        <f t="shared" si="66"/>
        <v>0</v>
      </c>
      <c r="H247" s="28">
        <v>0</v>
      </c>
    </row>
    <row r="248" spans="1:8" s="61" customFormat="1" ht="42" customHeight="1" x14ac:dyDescent="0.2">
      <c r="A248" s="46" t="s">
        <v>386</v>
      </c>
      <c r="B248" s="51" t="s">
        <v>387</v>
      </c>
      <c r="C248" s="51" t="s">
        <v>1</v>
      </c>
      <c r="D248" s="58">
        <f t="shared" ref="D248:F250" si="67">D249</f>
        <v>13720</v>
      </c>
      <c r="E248" s="58">
        <f t="shared" si="67"/>
        <v>0</v>
      </c>
      <c r="F248" s="58">
        <f t="shared" si="67"/>
        <v>0</v>
      </c>
      <c r="G248" s="58">
        <f t="shared" si="63"/>
        <v>0</v>
      </c>
      <c r="H248" s="28">
        <v>0</v>
      </c>
    </row>
    <row r="249" spans="1:8" s="61" customFormat="1" ht="30.75" customHeight="1" x14ac:dyDescent="0.2">
      <c r="A249" s="16" t="s">
        <v>163</v>
      </c>
      <c r="B249" s="20" t="s">
        <v>246</v>
      </c>
      <c r="C249" s="20" t="s">
        <v>1</v>
      </c>
      <c r="D249" s="27">
        <f t="shared" si="67"/>
        <v>13720</v>
      </c>
      <c r="E249" s="27">
        <f t="shared" si="67"/>
        <v>0</v>
      </c>
      <c r="F249" s="27">
        <f t="shared" si="67"/>
        <v>0</v>
      </c>
      <c r="G249" s="27">
        <f t="shared" si="63"/>
        <v>0</v>
      </c>
      <c r="H249" s="28">
        <v>0</v>
      </c>
    </row>
    <row r="250" spans="1:8" s="61" customFormat="1" ht="35.25" customHeight="1" x14ac:dyDescent="0.2">
      <c r="A250" s="16" t="s">
        <v>68</v>
      </c>
      <c r="B250" s="20" t="s">
        <v>246</v>
      </c>
      <c r="C250" s="20" t="s">
        <v>50</v>
      </c>
      <c r="D250" s="27">
        <f t="shared" si="67"/>
        <v>13720</v>
      </c>
      <c r="E250" s="27">
        <f>E251</f>
        <v>0</v>
      </c>
      <c r="F250" s="27">
        <f t="shared" si="67"/>
        <v>0</v>
      </c>
      <c r="G250" s="27">
        <f t="shared" si="63"/>
        <v>0</v>
      </c>
      <c r="H250" s="28">
        <v>0</v>
      </c>
    </row>
    <row r="251" spans="1:8" s="61" customFormat="1" ht="21" customHeight="1" x14ac:dyDescent="0.2">
      <c r="A251" s="16" t="s">
        <v>27</v>
      </c>
      <c r="B251" s="20" t="s">
        <v>246</v>
      </c>
      <c r="C251" s="20" t="s">
        <v>28</v>
      </c>
      <c r="D251" s="27">
        <v>13720</v>
      </c>
      <c r="E251" s="28">
        <v>0</v>
      </c>
      <c r="F251" s="27">
        <v>0</v>
      </c>
      <c r="G251" s="27">
        <f t="shared" si="63"/>
        <v>0</v>
      </c>
      <c r="H251" s="28">
        <v>0</v>
      </c>
    </row>
    <row r="252" spans="1:8" s="61" customFormat="1" ht="22.5" customHeight="1" outlineLevel="5" x14ac:dyDescent="0.2">
      <c r="A252" s="16" t="s">
        <v>272</v>
      </c>
      <c r="B252" s="17" t="s">
        <v>172</v>
      </c>
      <c r="C252" s="20" t="s">
        <v>1</v>
      </c>
      <c r="D252" s="27">
        <f t="shared" ref="D252:F252" si="68">D253</f>
        <v>450000</v>
      </c>
      <c r="E252" s="27">
        <f t="shared" si="68"/>
        <v>0</v>
      </c>
      <c r="F252" s="27">
        <f t="shared" si="68"/>
        <v>8092.5</v>
      </c>
      <c r="G252" s="27">
        <f t="shared" si="63"/>
        <v>0</v>
      </c>
      <c r="H252" s="28">
        <f t="shared" si="59"/>
        <v>0</v>
      </c>
    </row>
    <row r="253" spans="1:8" s="61" customFormat="1" ht="41.25" customHeight="1" outlineLevel="5" x14ac:dyDescent="0.2">
      <c r="A253" s="46" t="s">
        <v>375</v>
      </c>
      <c r="B253" s="45" t="s">
        <v>376</v>
      </c>
      <c r="C253" s="20" t="s">
        <v>1</v>
      </c>
      <c r="D253" s="27">
        <f>D257</f>
        <v>450000</v>
      </c>
      <c r="E253" s="27">
        <f>E257</f>
        <v>0</v>
      </c>
      <c r="F253" s="27">
        <f>F257+F254</f>
        <v>8092.5</v>
      </c>
      <c r="G253" s="27">
        <f t="shared" si="63"/>
        <v>0</v>
      </c>
      <c r="H253" s="28">
        <f t="shared" si="59"/>
        <v>0</v>
      </c>
    </row>
    <row r="254" spans="1:8" s="77" customFormat="1" ht="35.25" customHeight="1" outlineLevel="5" x14ac:dyDescent="0.2">
      <c r="A254" s="16" t="s">
        <v>511</v>
      </c>
      <c r="B254" s="71" t="s">
        <v>510</v>
      </c>
      <c r="C254" s="20" t="s">
        <v>1</v>
      </c>
      <c r="D254" s="27">
        <f t="shared" ref="D254:E255" si="69">D255</f>
        <v>0</v>
      </c>
      <c r="E254" s="27">
        <f t="shared" si="69"/>
        <v>0</v>
      </c>
      <c r="F254" s="27">
        <f>F255</f>
        <v>0</v>
      </c>
      <c r="G254" s="27">
        <v>0</v>
      </c>
      <c r="H254" s="28">
        <v>0</v>
      </c>
    </row>
    <row r="255" spans="1:8" s="77" customFormat="1" ht="34.5" customHeight="1" outlineLevel="5" x14ac:dyDescent="0.2">
      <c r="A255" s="16" t="s">
        <v>68</v>
      </c>
      <c r="B255" s="71" t="s">
        <v>510</v>
      </c>
      <c r="C255" s="20" t="s">
        <v>50</v>
      </c>
      <c r="D255" s="27">
        <f t="shared" si="69"/>
        <v>0</v>
      </c>
      <c r="E255" s="27">
        <f t="shared" si="69"/>
        <v>0</v>
      </c>
      <c r="F255" s="27">
        <f>F256</f>
        <v>0</v>
      </c>
      <c r="G255" s="27">
        <v>0</v>
      </c>
      <c r="H255" s="28">
        <v>0</v>
      </c>
    </row>
    <row r="256" spans="1:8" s="77" customFormat="1" ht="24" customHeight="1" outlineLevel="5" x14ac:dyDescent="0.2">
      <c r="A256" s="16" t="s">
        <v>27</v>
      </c>
      <c r="B256" s="71" t="s">
        <v>510</v>
      </c>
      <c r="C256" s="20" t="s">
        <v>28</v>
      </c>
      <c r="D256" s="27">
        <v>0</v>
      </c>
      <c r="E256" s="27">
        <v>0</v>
      </c>
      <c r="F256" s="27">
        <v>0</v>
      </c>
      <c r="G256" s="27">
        <v>0</v>
      </c>
      <c r="H256" s="28">
        <v>0</v>
      </c>
    </row>
    <row r="257" spans="1:8" s="61" customFormat="1" ht="20.25" customHeight="1" outlineLevel="5" x14ac:dyDescent="0.2">
      <c r="A257" s="16" t="s">
        <v>247</v>
      </c>
      <c r="B257" s="17" t="s">
        <v>173</v>
      </c>
      <c r="C257" s="20" t="s">
        <v>1</v>
      </c>
      <c r="D257" s="27">
        <f t="shared" ref="D257:F258" si="70">D258</f>
        <v>450000</v>
      </c>
      <c r="E257" s="27">
        <f t="shared" si="70"/>
        <v>0</v>
      </c>
      <c r="F257" s="27">
        <f t="shared" si="70"/>
        <v>8092.5</v>
      </c>
      <c r="G257" s="27">
        <f t="shared" si="63"/>
        <v>0</v>
      </c>
      <c r="H257" s="28">
        <f t="shared" si="59"/>
        <v>0</v>
      </c>
    </row>
    <row r="258" spans="1:8" s="61" customFormat="1" ht="33" customHeight="1" outlineLevel="5" x14ac:dyDescent="0.2">
      <c r="A258" s="16" t="s">
        <v>68</v>
      </c>
      <c r="B258" s="17" t="s">
        <v>173</v>
      </c>
      <c r="C258" s="20" t="s">
        <v>50</v>
      </c>
      <c r="D258" s="27">
        <f t="shared" si="70"/>
        <v>450000</v>
      </c>
      <c r="E258" s="27">
        <f t="shared" si="70"/>
        <v>0</v>
      </c>
      <c r="F258" s="27">
        <f t="shared" si="70"/>
        <v>8092.5</v>
      </c>
      <c r="G258" s="27">
        <f t="shared" si="63"/>
        <v>0</v>
      </c>
      <c r="H258" s="28">
        <f t="shared" si="59"/>
        <v>0</v>
      </c>
    </row>
    <row r="259" spans="1:8" s="61" customFormat="1" ht="20.25" customHeight="1" outlineLevel="5" x14ac:dyDescent="0.2">
      <c r="A259" s="16" t="s">
        <v>27</v>
      </c>
      <c r="B259" s="17" t="s">
        <v>173</v>
      </c>
      <c r="C259" s="20" t="s">
        <v>28</v>
      </c>
      <c r="D259" s="27">
        <v>450000</v>
      </c>
      <c r="E259" s="28">
        <v>0</v>
      </c>
      <c r="F259" s="27">
        <v>8092.5</v>
      </c>
      <c r="G259" s="27">
        <f t="shared" si="63"/>
        <v>0</v>
      </c>
      <c r="H259" s="28">
        <f t="shared" si="59"/>
        <v>0</v>
      </c>
    </row>
    <row r="260" spans="1:8" s="61" customFormat="1" ht="20.25" customHeight="1" x14ac:dyDescent="0.2">
      <c r="A260" s="19" t="s">
        <v>248</v>
      </c>
      <c r="B260" s="20" t="s">
        <v>249</v>
      </c>
      <c r="C260" s="20" t="s">
        <v>1</v>
      </c>
      <c r="D260" s="27">
        <f t="shared" ref="D260:F263" si="71">D261</f>
        <v>0</v>
      </c>
      <c r="E260" s="27">
        <f t="shared" si="71"/>
        <v>0</v>
      </c>
      <c r="F260" s="27">
        <f t="shared" si="71"/>
        <v>0</v>
      </c>
      <c r="G260" s="27">
        <v>0</v>
      </c>
      <c r="H260" s="28">
        <v>0</v>
      </c>
    </row>
    <row r="261" spans="1:8" s="61" customFormat="1" ht="54.75" customHeight="1" x14ac:dyDescent="0.2">
      <c r="A261" s="46" t="s">
        <v>390</v>
      </c>
      <c r="B261" s="45" t="s">
        <v>391</v>
      </c>
      <c r="C261" s="20" t="s">
        <v>1</v>
      </c>
      <c r="D261" s="27">
        <f t="shared" si="71"/>
        <v>0</v>
      </c>
      <c r="E261" s="27">
        <f t="shared" si="71"/>
        <v>0</v>
      </c>
      <c r="F261" s="27">
        <f t="shared" si="71"/>
        <v>0</v>
      </c>
      <c r="G261" s="27">
        <v>0</v>
      </c>
      <c r="H261" s="28">
        <v>0</v>
      </c>
    </row>
    <row r="262" spans="1:8" s="61" customFormat="1" ht="33" customHeight="1" x14ac:dyDescent="0.2">
      <c r="A262" s="19" t="s">
        <v>250</v>
      </c>
      <c r="B262" s="20" t="s">
        <v>251</v>
      </c>
      <c r="C262" s="20" t="s">
        <v>1</v>
      </c>
      <c r="D262" s="27">
        <f t="shared" si="71"/>
        <v>0</v>
      </c>
      <c r="E262" s="27">
        <f t="shared" si="71"/>
        <v>0</v>
      </c>
      <c r="F262" s="27">
        <f t="shared" si="71"/>
        <v>0</v>
      </c>
      <c r="G262" s="27">
        <v>0</v>
      </c>
      <c r="H262" s="28">
        <v>0</v>
      </c>
    </row>
    <row r="263" spans="1:8" s="61" customFormat="1" ht="36.75" customHeight="1" x14ac:dyDescent="0.2">
      <c r="A263" s="16" t="s">
        <v>68</v>
      </c>
      <c r="B263" s="20" t="s">
        <v>251</v>
      </c>
      <c r="C263" s="20" t="s">
        <v>50</v>
      </c>
      <c r="D263" s="27">
        <f t="shared" si="71"/>
        <v>0</v>
      </c>
      <c r="E263" s="27">
        <f t="shared" si="71"/>
        <v>0</v>
      </c>
      <c r="F263" s="27">
        <f t="shared" si="71"/>
        <v>0</v>
      </c>
      <c r="G263" s="27">
        <v>0</v>
      </c>
      <c r="H263" s="28">
        <v>0</v>
      </c>
    </row>
    <row r="264" spans="1:8" s="61" customFormat="1" ht="32.25" customHeight="1" x14ac:dyDescent="0.2">
      <c r="A264" s="16" t="s">
        <v>27</v>
      </c>
      <c r="B264" s="20" t="s">
        <v>251</v>
      </c>
      <c r="C264" s="20" t="s">
        <v>28</v>
      </c>
      <c r="D264" s="27">
        <v>0</v>
      </c>
      <c r="E264" s="28">
        <v>0</v>
      </c>
      <c r="F264" s="27">
        <v>0</v>
      </c>
      <c r="G264" s="27">
        <v>0</v>
      </c>
      <c r="H264" s="28">
        <v>0</v>
      </c>
    </row>
    <row r="265" spans="1:8" s="61" customFormat="1" ht="33.75" customHeight="1" outlineLevel="5" x14ac:dyDescent="0.2">
      <c r="A265" s="30" t="s">
        <v>112</v>
      </c>
      <c r="B265" s="26" t="s">
        <v>113</v>
      </c>
      <c r="C265" s="26" t="s">
        <v>1</v>
      </c>
      <c r="D265" s="59">
        <f>D266+D275</f>
        <v>20540615</v>
      </c>
      <c r="E265" s="59">
        <f>E266+E275</f>
        <v>5262741.9799999995</v>
      </c>
      <c r="F265" s="59">
        <f>F266+F275</f>
        <v>4418507.46</v>
      </c>
      <c r="G265" s="27">
        <f t="shared" si="63"/>
        <v>25.621150973327723</v>
      </c>
      <c r="H265" s="28">
        <f t="shared" si="59"/>
        <v>119.10678046020544</v>
      </c>
    </row>
    <row r="266" spans="1:8" s="61" customFormat="1" ht="33.75" customHeight="1" outlineLevel="5" x14ac:dyDescent="0.2">
      <c r="A266" s="46" t="s">
        <v>339</v>
      </c>
      <c r="B266" s="45" t="s">
        <v>340</v>
      </c>
      <c r="C266" s="26" t="s">
        <v>1</v>
      </c>
      <c r="D266" s="59">
        <f>D267+D270</f>
        <v>18460611</v>
      </c>
      <c r="E266" s="59">
        <f>E267+E270</f>
        <v>4203387.0199999996</v>
      </c>
      <c r="F266" s="59">
        <f>F267+F270</f>
        <v>3562059.93</v>
      </c>
      <c r="G266" s="27">
        <f t="shared" si="63"/>
        <v>22.769490240599293</v>
      </c>
      <c r="H266" s="28">
        <f t="shared" si="59"/>
        <v>118.00438798344415</v>
      </c>
    </row>
    <row r="267" spans="1:8" s="61" customFormat="1" ht="33.75" customHeight="1" outlineLevel="5" x14ac:dyDescent="0.2">
      <c r="A267" s="30" t="s">
        <v>6</v>
      </c>
      <c r="B267" s="26" t="s">
        <v>100</v>
      </c>
      <c r="C267" s="26" t="s">
        <v>1</v>
      </c>
      <c r="D267" s="27">
        <f t="shared" ref="D267:F268" si="72">D268</f>
        <v>3131548</v>
      </c>
      <c r="E267" s="27">
        <f t="shared" si="72"/>
        <v>410980.93</v>
      </c>
      <c r="F267" s="27">
        <f t="shared" si="72"/>
        <v>497357.15</v>
      </c>
      <c r="G267" s="27">
        <f t="shared" si="63"/>
        <v>13.123890484833698</v>
      </c>
      <c r="H267" s="28">
        <f t="shared" si="59"/>
        <v>82.632959031553071</v>
      </c>
    </row>
    <row r="268" spans="1:8" s="61" customFormat="1" ht="57.75" customHeight="1" outlineLevel="5" x14ac:dyDescent="0.2">
      <c r="A268" s="25" t="s">
        <v>141</v>
      </c>
      <c r="B268" s="26" t="s">
        <v>100</v>
      </c>
      <c r="C268" s="26" t="s">
        <v>40</v>
      </c>
      <c r="D268" s="27">
        <f t="shared" si="72"/>
        <v>3131548</v>
      </c>
      <c r="E268" s="27">
        <f t="shared" si="72"/>
        <v>410980.93</v>
      </c>
      <c r="F268" s="27">
        <f t="shared" si="72"/>
        <v>497357.15</v>
      </c>
      <c r="G268" s="27">
        <f t="shared" si="63"/>
        <v>13.123890484833698</v>
      </c>
      <c r="H268" s="28">
        <f t="shared" si="59"/>
        <v>82.632959031553071</v>
      </c>
    </row>
    <row r="269" spans="1:8" s="61" customFormat="1" ht="30.75" customHeight="1" outlineLevel="5" x14ac:dyDescent="0.2">
      <c r="A269" s="25" t="s">
        <v>142</v>
      </c>
      <c r="B269" s="26" t="s">
        <v>100</v>
      </c>
      <c r="C269" s="26" t="s">
        <v>4</v>
      </c>
      <c r="D269" s="27">
        <v>3131548</v>
      </c>
      <c r="E269" s="27">
        <v>410980.93</v>
      </c>
      <c r="F269" s="27">
        <v>497357.15</v>
      </c>
      <c r="G269" s="27">
        <f t="shared" si="63"/>
        <v>13.123890484833698</v>
      </c>
      <c r="H269" s="28">
        <f t="shared" si="59"/>
        <v>82.632959031553071</v>
      </c>
    </row>
    <row r="270" spans="1:8" s="61" customFormat="1" ht="33" customHeight="1" x14ac:dyDescent="0.2">
      <c r="A270" s="25" t="s">
        <v>49</v>
      </c>
      <c r="B270" s="29" t="s">
        <v>101</v>
      </c>
      <c r="C270" s="29" t="s">
        <v>1</v>
      </c>
      <c r="D270" s="27">
        <f>D271+D273</f>
        <v>15329063</v>
      </c>
      <c r="E270" s="27">
        <f>E271+E273</f>
        <v>3792406.09</v>
      </c>
      <c r="F270" s="27">
        <f>F271+F273</f>
        <v>3064702.7800000003</v>
      </c>
      <c r="G270" s="27">
        <f t="shared" si="63"/>
        <v>24.739973278210154</v>
      </c>
      <c r="H270" s="28">
        <f t="shared" si="59"/>
        <v>123.74466179066145</v>
      </c>
    </row>
    <row r="271" spans="1:8" s="61" customFormat="1" ht="56.25" customHeight="1" x14ac:dyDescent="0.2">
      <c r="A271" s="16" t="s">
        <v>141</v>
      </c>
      <c r="B271" s="20" t="s">
        <v>101</v>
      </c>
      <c r="C271" s="20" t="s">
        <v>40</v>
      </c>
      <c r="D271" s="27">
        <f>D272</f>
        <v>14580938</v>
      </c>
      <c r="E271" s="27">
        <f>E272</f>
        <v>3739117.48</v>
      </c>
      <c r="F271" s="27">
        <f>F272</f>
        <v>3038706.58</v>
      </c>
      <c r="G271" s="27">
        <f t="shared" si="63"/>
        <v>25.643874763063941</v>
      </c>
      <c r="H271" s="28">
        <f t="shared" si="59"/>
        <v>123.04963910006737</v>
      </c>
    </row>
    <row r="272" spans="1:8" s="61" customFormat="1" ht="22.5" customHeight="1" x14ac:dyDescent="0.2">
      <c r="A272" s="16" t="s">
        <v>126</v>
      </c>
      <c r="B272" s="20" t="s">
        <v>101</v>
      </c>
      <c r="C272" s="20" t="s">
        <v>15</v>
      </c>
      <c r="D272" s="27">
        <v>14580938</v>
      </c>
      <c r="E272" s="27">
        <v>3739117.48</v>
      </c>
      <c r="F272" s="27">
        <v>3038706.58</v>
      </c>
      <c r="G272" s="27">
        <f t="shared" si="63"/>
        <v>25.643874763063941</v>
      </c>
      <c r="H272" s="28">
        <f t="shared" ref="H272:H326" si="73">E272/F272*100</f>
        <v>123.04963910006737</v>
      </c>
    </row>
    <row r="273" spans="1:8" s="61" customFormat="1" ht="30.75" customHeight="1" x14ac:dyDescent="0.2">
      <c r="A273" s="16" t="s">
        <v>114</v>
      </c>
      <c r="B273" s="20" t="s">
        <v>101</v>
      </c>
      <c r="C273" s="20" t="s">
        <v>43</v>
      </c>
      <c r="D273" s="27">
        <f>D274</f>
        <v>748125</v>
      </c>
      <c r="E273" s="27">
        <f>E274</f>
        <v>53288.61</v>
      </c>
      <c r="F273" s="27">
        <f>F274</f>
        <v>25996.2</v>
      </c>
      <c r="G273" s="27">
        <f t="shared" si="63"/>
        <v>7.122955388471178</v>
      </c>
      <c r="H273" s="28">
        <f t="shared" si="73"/>
        <v>204.98615182218938</v>
      </c>
    </row>
    <row r="274" spans="1:8" s="61" customFormat="1" ht="30.75" customHeight="1" x14ac:dyDescent="0.2">
      <c r="A274" s="16" t="s">
        <v>44</v>
      </c>
      <c r="B274" s="20" t="s">
        <v>101</v>
      </c>
      <c r="C274" s="20" t="s">
        <v>7</v>
      </c>
      <c r="D274" s="27">
        <v>748125</v>
      </c>
      <c r="E274" s="28">
        <v>53288.61</v>
      </c>
      <c r="F274" s="27">
        <v>25996.2</v>
      </c>
      <c r="G274" s="27">
        <f t="shared" si="63"/>
        <v>7.122955388471178</v>
      </c>
      <c r="H274" s="28">
        <f t="shared" si="73"/>
        <v>204.98615182218938</v>
      </c>
    </row>
    <row r="275" spans="1:8" s="61" customFormat="1" ht="19.5" customHeight="1" x14ac:dyDescent="0.2">
      <c r="A275" s="46" t="s">
        <v>388</v>
      </c>
      <c r="B275" s="45" t="s">
        <v>389</v>
      </c>
      <c r="C275" s="20" t="s">
        <v>1</v>
      </c>
      <c r="D275" s="27">
        <f t="shared" ref="D275:F277" si="74">D276</f>
        <v>2080004</v>
      </c>
      <c r="E275" s="27">
        <f t="shared" si="74"/>
        <v>1059354.96</v>
      </c>
      <c r="F275" s="27">
        <f t="shared" si="74"/>
        <v>856447.53</v>
      </c>
      <c r="G275" s="27">
        <f t="shared" si="63"/>
        <v>50.930428979944267</v>
      </c>
      <c r="H275" s="28">
        <f t="shared" si="73"/>
        <v>123.69175260508953</v>
      </c>
    </row>
    <row r="276" spans="1:8" s="61" customFormat="1" ht="19.5" customHeight="1" x14ac:dyDescent="0.2">
      <c r="A276" s="25" t="s">
        <v>124</v>
      </c>
      <c r="B276" s="29" t="s">
        <v>125</v>
      </c>
      <c r="C276" s="29" t="s">
        <v>1</v>
      </c>
      <c r="D276" s="27">
        <f t="shared" si="74"/>
        <v>2080004</v>
      </c>
      <c r="E276" s="27">
        <f t="shared" si="74"/>
        <v>1059354.96</v>
      </c>
      <c r="F276" s="27">
        <f t="shared" si="74"/>
        <v>856447.53</v>
      </c>
      <c r="G276" s="27">
        <f t="shared" si="63"/>
        <v>50.930428979944267</v>
      </c>
      <c r="H276" s="28">
        <f t="shared" si="73"/>
        <v>123.69175260508953</v>
      </c>
    </row>
    <row r="277" spans="1:8" s="61" customFormat="1" ht="32.25" customHeight="1" x14ac:dyDescent="0.2">
      <c r="A277" s="19" t="s">
        <v>68</v>
      </c>
      <c r="B277" s="20" t="s">
        <v>125</v>
      </c>
      <c r="C277" s="20" t="s">
        <v>50</v>
      </c>
      <c r="D277" s="27">
        <f t="shared" si="74"/>
        <v>2080004</v>
      </c>
      <c r="E277" s="27">
        <f t="shared" si="74"/>
        <v>1059354.96</v>
      </c>
      <c r="F277" s="27">
        <f t="shared" si="74"/>
        <v>856447.53</v>
      </c>
      <c r="G277" s="27">
        <f t="shared" si="63"/>
        <v>50.930428979944267</v>
      </c>
      <c r="H277" s="28">
        <f t="shared" si="73"/>
        <v>123.69175260508953</v>
      </c>
    </row>
    <row r="278" spans="1:8" s="61" customFormat="1" ht="20.25" customHeight="1" x14ac:dyDescent="0.2">
      <c r="A278" s="19" t="s">
        <v>51</v>
      </c>
      <c r="B278" s="20" t="s">
        <v>125</v>
      </c>
      <c r="C278" s="20" t="s">
        <v>52</v>
      </c>
      <c r="D278" s="27">
        <v>2080004</v>
      </c>
      <c r="E278" s="28">
        <v>1059354.96</v>
      </c>
      <c r="F278" s="27">
        <v>856447.53</v>
      </c>
      <c r="G278" s="27">
        <f t="shared" si="63"/>
        <v>50.930428979944267</v>
      </c>
      <c r="H278" s="28">
        <f t="shared" si="73"/>
        <v>123.69175260508953</v>
      </c>
    </row>
    <row r="279" spans="1:8" s="35" customFormat="1" ht="33.75" customHeight="1" outlineLevel="5" x14ac:dyDescent="0.2">
      <c r="A279" s="31" t="s">
        <v>230</v>
      </c>
      <c r="B279" s="32" t="s">
        <v>64</v>
      </c>
      <c r="C279" s="32" t="s">
        <v>1</v>
      </c>
      <c r="D279" s="39">
        <f>D280+D306+D349+D378+D385</f>
        <v>514893909.96999997</v>
      </c>
      <c r="E279" s="39">
        <f>E280+E306+E349+E378+E385</f>
        <v>105622437.54000001</v>
      </c>
      <c r="F279" s="39">
        <f>F280+F306+F349+F378+F385</f>
        <v>94333574.250000015</v>
      </c>
      <c r="G279" s="34">
        <f t="shared" si="63"/>
        <v>20.513436942020551</v>
      </c>
      <c r="H279" s="80">
        <f t="shared" si="73"/>
        <v>111.96696232465717</v>
      </c>
    </row>
    <row r="280" spans="1:8" s="61" customFormat="1" ht="25.5" x14ac:dyDescent="0.2">
      <c r="A280" s="25" t="s">
        <v>65</v>
      </c>
      <c r="B280" s="29" t="s">
        <v>66</v>
      </c>
      <c r="C280" s="29" t="s">
        <v>1</v>
      </c>
      <c r="D280" s="27">
        <f>D281+D288+D292+D302</f>
        <v>111005365.94</v>
      </c>
      <c r="E280" s="27">
        <f>E281+E288+E292+E302</f>
        <v>21860558.449999999</v>
      </c>
      <c r="F280" s="27">
        <f>F281+F288+F292+F302</f>
        <v>21486974.640000001</v>
      </c>
      <c r="G280" s="27">
        <f t="shared" si="63"/>
        <v>19.693244794865095</v>
      </c>
      <c r="H280" s="28">
        <f t="shared" si="73"/>
        <v>101.73865244530302</v>
      </c>
    </row>
    <row r="281" spans="1:8" s="61" customFormat="1" ht="25.5" x14ac:dyDescent="0.2">
      <c r="A281" s="49" t="s">
        <v>343</v>
      </c>
      <c r="B281" s="44" t="s">
        <v>344</v>
      </c>
      <c r="C281" s="29" t="s">
        <v>1</v>
      </c>
      <c r="D281" s="27">
        <f>D282+D285</f>
        <v>104831148.94</v>
      </c>
      <c r="E281" s="27">
        <f>E282+E285</f>
        <v>21509837.18</v>
      </c>
      <c r="F281" s="27">
        <f>F282+F285</f>
        <v>20742916.060000002</v>
      </c>
      <c r="G281" s="27">
        <f t="shared" si="63"/>
        <v>20.518555217124572</v>
      </c>
      <c r="H281" s="28">
        <f t="shared" si="73"/>
        <v>103.69726762515761</v>
      </c>
    </row>
    <row r="282" spans="1:8" s="24" customFormat="1" ht="31.5" customHeight="1" x14ac:dyDescent="0.2">
      <c r="A282" s="16" t="s">
        <v>320</v>
      </c>
      <c r="B282" s="20" t="s">
        <v>69</v>
      </c>
      <c r="C282" s="21" t="s">
        <v>1</v>
      </c>
      <c r="D282" s="27">
        <f t="shared" ref="D282:F283" si="75">D283</f>
        <v>48940434.939999998</v>
      </c>
      <c r="E282" s="27">
        <f t="shared" si="75"/>
        <v>9610831</v>
      </c>
      <c r="F282" s="27">
        <f t="shared" si="75"/>
        <v>9189116.8000000007</v>
      </c>
      <c r="G282" s="27">
        <f t="shared" si="63"/>
        <v>19.63781280608292</v>
      </c>
      <c r="H282" s="28">
        <f t="shared" si="73"/>
        <v>104.58927891742545</v>
      </c>
    </row>
    <row r="283" spans="1:8" s="61" customFormat="1" ht="31.5" customHeight="1" x14ac:dyDescent="0.2">
      <c r="A283" s="16" t="s">
        <v>68</v>
      </c>
      <c r="B283" s="20" t="s">
        <v>69</v>
      </c>
      <c r="C283" s="20" t="s">
        <v>50</v>
      </c>
      <c r="D283" s="27">
        <f t="shared" si="75"/>
        <v>48940434.939999998</v>
      </c>
      <c r="E283" s="27">
        <f t="shared" si="75"/>
        <v>9610831</v>
      </c>
      <c r="F283" s="27">
        <f t="shared" si="75"/>
        <v>9189116.8000000007</v>
      </c>
      <c r="G283" s="27">
        <f t="shared" si="63"/>
        <v>19.63781280608292</v>
      </c>
      <c r="H283" s="28">
        <f t="shared" si="73"/>
        <v>104.58927891742545</v>
      </c>
    </row>
    <row r="284" spans="1:8" s="61" customFormat="1" ht="23.25" customHeight="1" x14ac:dyDescent="0.2">
      <c r="A284" s="16" t="s">
        <v>27</v>
      </c>
      <c r="B284" s="20" t="s">
        <v>69</v>
      </c>
      <c r="C284" s="21" t="s">
        <v>28</v>
      </c>
      <c r="D284" s="27">
        <v>48940434.939999998</v>
      </c>
      <c r="E284" s="27">
        <v>9610831</v>
      </c>
      <c r="F284" s="27">
        <v>9189116.8000000007</v>
      </c>
      <c r="G284" s="27">
        <f t="shared" si="63"/>
        <v>19.63781280608292</v>
      </c>
      <c r="H284" s="28">
        <f t="shared" si="73"/>
        <v>104.58927891742545</v>
      </c>
    </row>
    <row r="285" spans="1:8" s="24" customFormat="1" ht="57.75" customHeight="1" x14ac:dyDescent="0.2">
      <c r="A285" s="19" t="s">
        <v>19</v>
      </c>
      <c r="B285" s="20" t="s">
        <v>67</v>
      </c>
      <c r="C285" s="20" t="s">
        <v>1</v>
      </c>
      <c r="D285" s="27">
        <f t="shared" ref="D285:F286" si="76">D286</f>
        <v>55890714</v>
      </c>
      <c r="E285" s="27">
        <f t="shared" si="76"/>
        <v>11899006.18</v>
      </c>
      <c r="F285" s="27">
        <f t="shared" si="76"/>
        <v>11553799.26</v>
      </c>
      <c r="G285" s="27">
        <f t="shared" si="63"/>
        <v>21.289773073931386</v>
      </c>
      <c r="H285" s="28">
        <f t="shared" si="73"/>
        <v>102.98782168732261</v>
      </c>
    </row>
    <row r="286" spans="1:8" s="61" customFormat="1" ht="28.5" customHeight="1" x14ac:dyDescent="0.2">
      <c r="A286" s="16" t="s">
        <v>68</v>
      </c>
      <c r="B286" s="20" t="s">
        <v>67</v>
      </c>
      <c r="C286" s="20" t="s">
        <v>50</v>
      </c>
      <c r="D286" s="27">
        <f t="shared" si="76"/>
        <v>55890714</v>
      </c>
      <c r="E286" s="27">
        <f t="shared" si="76"/>
        <v>11899006.18</v>
      </c>
      <c r="F286" s="27">
        <f t="shared" si="76"/>
        <v>11553799.26</v>
      </c>
      <c r="G286" s="27">
        <f t="shared" si="63"/>
        <v>21.289773073931386</v>
      </c>
      <c r="H286" s="28">
        <f t="shared" si="73"/>
        <v>102.98782168732261</v>
      </c>
    </row>
    <row r="287" spans="1:8" s="61" customFormat="1" ht="22.5" customHeight="1" x14ac:dyDescent="0.2">
      <c r="A287" s="16" t="s">
        <v>27</v>
      </c>
      <c r="B287" s="20" t="s">
        <v>67</v>
      </c>
      <c r="C287" s="21" t="s">
        <v>28</v>
      </c>
      <c r="D287" s="27">
        <v>55890714</v>
      </c>
      <c r="E287" s="27">
        <v>11899006.18</v>
      </c>
      <c r="F287" s="27">
        <v>11553799.26</v>
      </c>
      <c r="G287" s="27">
        <f t="shared" si="63"/>
        <v>21.289773073931386</v>
      </c>
      <c r="H287" s="28">
        <f t="shared" si="73"/>
        <v>102.98782168732261</v>
      </c>
    </row>
    <row r="288" spans="1:8" s="61" customFormat="1" ht="42" customHeight="1" x14ac:dyDescent="0.2">
      <c r="A288" s="48" t="s">
        <v>345</v>
      </c>
      <c r="B288" s="45" t="s">
        <v>346</v>
      </c>
      <c r="C288" s="21" t="s">
        <v>1</v>
      </c>
      <c r="D288" s="27">
        <f t="shared" ref="D288:F290" si="77">D289</f>
        <v>2806299.85</v>
      </c>
      <c r="E288" s="27">
        <f t="shared" si="77"/>
        <v>350721.27</v>
      </c>
      <c r="F288" s="27">
        <f t="shared" si="77"/>
        <v>469658.58</v>
      </c>
      <c r="G288" s="27">
        <f t="shared" si="63"/>
        <v>12.497640620976409</v>
      </c>
      <c r="H288" s="28">
        <f t="shared" si="73"/>
        <v>74.675793211315337</v>
      </c>
    </row>
    <row r="289" spans="1:8" s="24" customFormat="1" ht="35.25" customHeight="1" outlineLevel="5" x14ac:dyDescent="0.2">
      <c r="A289" s="16" t="s">
        <v>111</v>
      </c>
      <c r="B289" s="20" t="s">
        <v>71</v>
      </c>
      <c r="C289" s="21" t="s">
        <v>1</v>
      </c>
      <c r="D289" s="27">
        <f t="shared" si="77"/>
        <v>2806299.85</v>
      </c>
      <c r="E289" s="27">
        <f t="shared" si="77"/>
        <v>350721.27</v>
      </c>
      <c r="F289" s="27">
        <f t="shared" si="77"/>
        <v>469658.58</v>
      </c>
      <c r="G289" s="27">
        <f t="shared" si="63"/>
        <v>12.497640620976409</v>
      </c>
      <c r="H289" s="28">
        <f t="shared" si="73"/>
        <v>74.675793211315337</v>
      </c>
    </row>
    <row r="290" spans="1:8" s="10" customFormat="1" ht="30" customHeight="1" outlineLevel="5" x14ac:dyDescent="0.2">
      <c r="A290" s="16" t="s">
        <v>68</v>
      </c>
      <c r="B290" s="20" t="s">
        <v>71</v>
      </c>
      <c r="C290" s="20" t="s">
        <v>50</v>
      </c>
      <c r="D290" s="27">
        <f t="shared" si="77"/>
        <v>2806299.85</v>
      </c>
      <c r="E290" s="27">
        <f t="shared" si="77"/>
        <v>350721.27</v>
      </c>
      <c r="F290" s="27">
        <f t="shared" si="77"/>
        <v>469658.58</v>
      </c>
      <c r="G290" s="27">
        <f t="shared" si="63"/>
        <v>12.497640620976409</v>
      </c>
      <c r="H290" s="28">
        <f t="shared" si="73"/>
        <v>74.675793211315337</v>
      </c>
    </row>
    <row r="291" spans="1:8" s="61" customFormat="1" ht="22.5" customHeight="1" outlineLevel="5" x14ac:dyDescent="0.2">
      <c r="A291" s="16" t="s">
        <v>27</v>
      </c>
      <c r="B291" s="20" t="s">
        <v>71</v>
      </c>
      <c r="C291" s="21" t="s">
        <v>28</v>
      </c>
      <c r="D291" s="27">
        <v>2806299.85</v>
      </c>
      <c r="E291" s="28">
        <v>350721.27</v>
      </c>
      <c r="F291" s="27">
        <v>469658.58</v>
      </c>
      <c r="G291" s="27">
        <f t="shared" si="63"/>
        <v>12.497640620976409</v>
      </c>
      <c r="H291" s="28">
        <f t="shared" si="73"/>
        <v>74.675793211315337</v>
      </c>
    </row>
    <row r="292" spans="1:8" s="61" customFormat="1" ht="42.75" customHeight="1" outlineLevel="5" x14ac:dyDescent="0.2">
      <c r="A292" s="48" t="s">
        <v>347</v>
      </c>
      <c r="B292" s="45" t="s">
        <v>348</v>
      </c>
      <c r="C292" s="21" t="s">
        <v>1</v>
      </c>
      <c r="D292" s="27">
        <f>D293+D296+D299</f>
        <v>2171548</v>
      </c>
      <c r="E292" s="27">
        <f>E293+E296+E299</f>
        <v>0</v>
      </c>
      <c r="F292" s="27">
        <f>F293+F296+F299</f>
        <v>72000</v>
      </c>
      <c r="G292" s="27">
        <f t="shared" si="63"/>
        <v>0</v>
      </c>
      <c r="H292" s="28">
        <f t="shared" si="73"/>
        <v>0</v>
      </c>
    </row>
    <row r="293" spans="1:8" s="24" customFormat="1" ht="29.25" customHeight="1" outlineLevel="5" x14ac:dyDescent="0.2">
      <c r="A293" s="16" t="s">
        <v>150</v>
      </c>
      <c r="B293" s="20" t="s">
        <v>151</v>
      </c>
      <c r="C293" s="21" t="s">
        <v>1</v>
      </c>
      <c r="D293" s="27">
        <f t="shared" ref="D293:F294" si="78">D294</f>
        <v>2171548</v>
      </c>
      <c r="E293" s="27">
        <f t="shared" si="78"/>
        <v>0</v>
      </c>
      <c r="F293" s="27">
        <f t="shared" si="78"/>
        <v>72000</v>
      </c>
      <c r="G293" s="27">
        <f t="shared" si="63"/>
        <v>0</v>
      </c>
      <c r="H293" s="28">
        <f t="shared" si="73"/>
        <v>0</v>
      </c>
    </row>
    <row r="294" spans="1:8" s="61" customFormat="1" ht="31.5" customHeight="1" outlineLevel="5" x14ac:dyDescent="0.2">
      <c r="A294" s="16" t="s">
        <v>68</v>
      </c>
      <c r="B294" s="20" t="s">
        <v>151</v>
      </c>
      <c r="C294" s="21" t="s">
        <v>50</v>
      </c>
      <c r="D294" s="27">
        <f t="shared" si="78"/>
        <v>2171548</v>
      </c>
      <c r="E294" s="27">
        <f t="shared" si="78"/>
        <v>0</v>
      </c>
      <c r="F294" s="27">
        <f t="shared" si="78"/>
        <v>72000</v>
      </c>
      <c r="G294" s="27">
        <f t="shared" si="63"/>
        <v>0</v>
      </c>
      <c r="H294" s="28">
        <f t="shared" si="73"/>
        <v>0</v>
      </c>
    </row>
    <row r="295" spans="1:8" s="61" customFormat="1" ht="21" customHeight="1" outlineLevel="5" x14ac:dyDescent="0.2">
      <c r="A295" s="16" t="s">
        <v>27</v>
      </c>
      <c r="B295" s="20" t="s">
        <v>151</v>
      </c>
      <c r="C295" s="21" t="s">
        <v>28</v>
      </c>
      <c r="D295" s="27">
        <v>2171548</v>
      </c>
      <c r="E295" s="27">
        <v>0</v>
      </c>
      <c r="F295" s="27">
        <v>72000</v>
      </c>
      <c r="G295" s="27">
        <f t="shared" si="63"/>
        <v>0</v>
      </c>
      <c r="H295" s="28">
        <f t="shared" si="73"/>
        <v>0</v>
      </c>
    </row>
    <row r="296" spans="1:8" s="67" customFormat="1" ht="51" customHeight="1" outlineLevel="5" x14ac:dyDescent="0.2">
      <c r="A296" s="16" t="s">
        <v>472</v>
      </c>
      <c r="B296" s="20" t="s">
        <v>470</v>
      </c>
      <c r="C296" s="21" t="s">
        <v>1</v>
      </c>
      <c r="D296" s="27">
        <f t="shared" ref="D296:F297" si="79">D297</f>
        <v>0</v>
      </c>
      <c r="E296" s="27">
        <f t="shared" si="79"/>
        <v>0</v>
      </c>
      <c r="F296" s="27">
        <f t="shared" si="79"/>
        <v>0</v>
      </c>
      <c r="G296" s="27">
        <v>0</v>
      </c>
      <c r="H296" s="28">
        <v>0</v>
      </c>
    </row>
    <row r="297" spans="1:8" s="67" customFormat="1" ht="27" customHeight="1" outlineLevel="5" x14ac:dyDescent="0.2">
      <c r="A297" s="16" t="s">
        <v>68</v>
      </c>
      <c r="B297" s="20" t="s">
        <v>470</v>
      </c>
      <c r="C297" s="21" t="s">
        <v>50</v>
      </c>
      <c r="D297" s="27">
        <f t="shared" si="79"/>
        <v>0</v>
      </c>
      <c r="E297" s="27">
        <f t="shared" si="79"/>
        <v>0</v>
      </c>
      <c r="F297" s="27">
        <f t="shared" si="79"/>
        <v>0</v>
      </c>
      <c r="G297" s="27">
        <v>0</v>
      </c>
      <c r="H297" s="28">
        <v>0</v>
      </c>
    </row>
    <row r="298" spans="1:8" s="67" customFormat="1" ht="21" customHeight="1" outlineLevel="5" x14ac:dyDescent="0.2">
      <c r="A298" s="16" t="s">
        <v>27</v>
      </c>
      <c r="B298" s="20" t="s">
        <v>470</v>
      </c>
      <c r="C298" s="21" t="s">
        <v>28</v>
      </c>
      <c r="D298" s="27">
        <v>0</v>
      </c>
      <c r="E298" s="27">
        <v>0</v>
      </c>
      <c r="F298" s="27">
        <v>0</v>
      </c>
      <c r="G298" s="27">
        <v>0</v>
      </c>
      <c r="H298" s="28">
        <v>0</v>
      </c>
    </row>
    <row r="299" spans="1:8" s="67" customFormat="1" ht="55.5" customHeight="1" outlineLevel="5" x14ac:dyDescent="0.2">
      <c r="A299" s="16" t="s">
        <v>473</v>
      </c>
      <c r="B299" s="20" t="s">
        <v>471</v>
      </c>
      <c r="C299" s="21" t="s">
        <v>1</v>
      </c>
      <c r="D299" s="27">
        <f t="shared" ref="D299:F300" si="80">D300</f>
        <v>0</v>
      </c>
      <c r="E299" s="27">
        <f t="shared" si="80"/>
        <v>0</v>
      </c>
      <c r="F299" s="27">
        <f t="shared" si="80"/>
        <v>0</v>
      </c>
      <c r="G299" s="27">
        <v>0</v>
      </c>
      <c r="H299" s="28">
        <v>0</v>
      </c>
    </row>
    <row r="300" spans="1:8" s="67" customFormat="1" ht="30" customHeight="1" outlineLevel="5" x14ac:dyDescent="0.2">
      <c r="A300" s="16" t="s">
        <v>68</v>
      </c>
      <c r="B300" s="20" t="s">
        <v>471</v>
      </c>
      <c r="C300" s="21" t="s">
        <v>50</v>
      </c>
      <c r="D300" s="27">
        <f t="shared" si="80"/>
        <v>0</v>
      </c>
      <c r="E300" s="27">
        <f t="shared" si="80"/>
        <v>0</v>
      </c>
      <c r="F300" s="27">
        <f t="shared" si="80"/>
        <v>0</v>
      </c>
      <c r="G300" s="27">
        <v>0</v>
      </c>
      <c r="H300" s="28">
        <v>0</v>
      </c>
    </row>
    <row r="301" spans="1:8" s="67" customFormat="1" ht="21" customHeight="1" outlineLevel="5" x14ac:dyDescent="0.2">
      <c r="A301" s="16" t="s">
        <v>27</v>
      </c>
      <c r="B301" s="20" t="s">
        <v>471</v>
      </c>
      <c r="C301" s="21" t="s">
        <v>28</v>
      </c>
      <c r="D301" s="27">
        <v>0</v>
      </c>
      <c r="E301" s="27">
        <v>0</v>
      </c>
      <c r="F301" s="27">
        <v>0</v>
      </c>
      <c r="G301" s="27">
        <v>0</v>
      </c>
      <c r="H301" s="28">
        <v>0</v>
      </c>
    </row>
    <row r="302" spans="1:8" s="61" customFormat="1" ht="30.75" customHeight="1" outlineLevel="5" x14ac:dyDescent="0.2">
      <c r="A302" s="48" t="s">
        <v>349</v>
      </c>
      <c r="B302" s="45" t="s">
        <v>350</v>
      </c>
      <c r="C302" s="21" t="s">
        <v>1</v>
      </c>
      <c r="D302" s="27">
        <f t="shared" ref="D302:F304" si="81">D303</f>
        <v>1196369.1499999999</v>
      </c>
      <c r="E302" s="27">
        <f t="shared" si="81"/>
        <v>0</v>
      </c>
      <c r="F302" s="27">
        <f t="shared" si="81"/>
        <v>202400</v>
      </c>
      <c r="G302" s="27">
        <f t="shared" si="63"/>
        <v>0</v>
      </c>
      <c r="H302" s="28">
        <f t="shared" si="73"/>
        <v>0</v>
      </c>
    </row>
    <row r="303" spans="1:8" s="24" customFormat="1" ht="32.25" customHeight="1" outlineLevel="5" x14ac:dyDescent="0.2">
      <c r="A303" s="19" t="s">
        <v>163</v>
      </c>
      <c r="B303" s="20" t="s">
        <v>164</v>
      </c>
      <c r="C303" s="21" t="s">
        <v>1</v>
      </c>
      <c r="D303" s="27">
        <f t="shared" si="81"/>
        <v>1196369.1499999999</v>
      </c>
      <c r="E303" s="27">
        <f t="shared" si="81"/>
        <v>0</v>
      </c>
      <c r="F303" s="27">
        <f t="shared" si="81"/>
        <v>202400</v>
      </c>
      <c r="G303" s="27">
        <f t="shared" si="63"/>
        <v>0</v>
      </c>
      <c r="H303" s="28">
        <f t="shared" si="73"/>
        <v>0</v>
      </c>
    </row>
    <row r="304" spans="1:8" s="61" customFormat="1" ht="29.25" customHeight="1" outlineLevel="5" x14ac:dyDescent="0.2">
      <c r="A304" s="19" t="s">
        <v>68</v>
      </c>
      <c r="B304" s="20" t="s">
        <v>164</v>
      </c>
      <c r="C304" s="21" t="s">
        <v>50</v>
      </c>
      <c r="D304" s="27">
        <f t="shared" si="81"/>
        <v>1196369.1499999999</v>
      </c>
      <c r="E304" s="27">
        <f t="shared" si="81"/>
        <v>0</v>
      </c>
      <c r="F304" s="27">
        <f t="shared" si="81"/>
        <v>202400</v>
      </c>
      <c r="G304" s="27">
        <f t="shared" si="63"/>
        <v>0</v>
      </c>
      <c r="H304" s="28">
        <f t="shared" si="73"/>
        <v>0</v>
      </c>
    </row>
    <row r="305" spans="1:8" s="61" customFormat="1" ht="21" customHeight="1" outlineLevel="5" x14ac:dyDescent="0.2">
      <c r="A305" s="19" t="s">
        <v>27</v>
      </c>
      <c r="B305" s="20" t="s">
        <v>164</v>
      </c>
      <c r="C305" s="21" t="s">
        <v>28</v>
      </c>
      <c r="D305" s="27">
        <v>1196369.1499999999</v>
      </c>
      <c r="E305" s="27">
        <v>0</v>
      </c>
      <c r="F305" s="27">
        <v>202400</v>
      </c>
      <c r="G305" s="27">
        <f t="shared" si="63"/>
        <v>0</v>
      </c>
      <c r="H305" s="28">
        <f t="shared" si="73"/>
        <v>0</v>
      </c>
    </row>
    <row r="306" spans="1:8" s="61" customFormat="1" ht="22.5" customHeight="1" outlineLevel="5" x14ac:dyDescent="0.2">
      <c r="A306" s="30" t="s">
        <v>72</v>
      </c>
      <c r="B306" s="29" t="s">
        <v>73</v>
      </c>
      <c r="C306" s="40" t="s">
        <v>1</v>
      </c>
      <c r="D306" s="27">
        <f>D307+D317+D327+D337+D345+D341</f>
        <v>342167921.67999995</v>
      </c>
      <c r="E306" s="27">
        <f>E307+E317+E327+E337+E345+E341</f>
        <v>72219376.080000013</v>
      </c>
      <c r="F306" s="27">
        <f>F307+F317+F327+F337+F345+F341</f>
        <v>64321788.100000001</v>
      </c>
      <c r="G306" s="27">
        <f t="shared" si="63"/>
        <v>21.106413402347094</v>
      </c>
      <c r="H306" s="28">
        <f t="shared" si="73"/>
        <v>112.27824694133466</v>
      </c>
    </row>
    <row r="307" spans="1:8" s="61" customFormat="1" ht="38.25" customHeight="1" outlineLevel="5" x14ac:dyDescent="0.2">
      <c r="A307" s="49" t="s">
        <v>351</v>
      </c>
      <c r="B307" s="44" t="s">
        <v>352</v>
      </c>
      <c r="C307" s="79" t="s">
        <v>1</v>
      </c>
      <c r="D307" s="58">
        <f>D308+D311+D314</f>
        <v>293359434.40999997</v>
      </c>
      <c r="E307" s="58">
        <f>E308+E311+E314</f>
        <v>65462530.630000003</v>
      </c>
      <c r="F307" s="58">
        <f>F308+F311+F314</f>
        <v>59698590.310000002</v>
      </c>
      <c r="G307" s="58">
        <f t="shared" si="63"/>
        <v>22.314786214957515</v>
      </c>
      <c r="H307" s="78">
        <f t="shared" si="73"/>
        <v>109.65506939120218</v>
      </c>
    </row>
    <row r="308" spans="1:8" s="61" customFormat="1" ht="58.5" customHeight="1" x14ac:dyDescent="0.2">
      <c r="A308" s="25" t="s">
        <v>275</v>
      </c>
      <c r="B308" s="29" t="s">
        <v>274</v>
      </c>
      <c r="C308" s="29" t="s">
        <v>1</v>
      </c>
      <c r="D308" s="27">
        <f t="shared" ref="D308:F309" si="82">D309</f>
        <v>17784000</v>
      </c>
      <c r="E308" s="27">
        <f t="shared" si="82"/>
        <v>3526761.45</v>
      </c>
      <c r="F308" s="27">
        <f t="shared" si="82"/>
        <v>2544647.54</v>
      </c>
      <c r="G308" s="27">
        <f t="shared" si="63"/>
        <v>19.831092273954116</v>
      </c>
      <c r="H308" s="28">
        <f t="shared" si="73"/>
        <v>138.59528262998654</v>
      </c>
    </row>
    <row r="309" spans="1:8" s="61" customFormat="1" ht="36" customHeight="1" x14ac:dyDescent="0.2">
      <c r="A309" s="25" t="s">
        <v>68</v>
      </c>
      <c r="B309" s="29" t="s">
        <v>274</v>
      </c>
      <c r="C309" s="29" t="s">
        <v>50</v>
      </c>
      <c r="D309" s="27">
        <f t="shared" si="82"/>
        <v>17784000</v>
      </c>
      <c r="E309" s="27">
        <f t="shared" si="82"/>
        <v>3526761.45</v>
      </c>
      <c r="F309" s="27">
        <f t="shared" si="82"/>
        <v>2544647.54</v>
      </c>
      <c r="G309" s="27">
        <f t="shared" si="63"/>
        <v>19.831092273954116</v>
      </c>
      <c r="H309" s="28">
        <f t="shared" si="73"/>
        <v>138.59528262998654</v>
      </c>
    </row>
    <row r="310" spans="1:8" s="61" customFormat="1" ht="19.5" customHeight="1" x14ac:dyDescent="0.2">
      <c r="A310" s="25" t="s">
        <v>27</v>
      </c>
      <c r="B310" s="29" t="s">
        <v>274</v>
      </c>
      <c r="C310" s="29" t="s">
        <v>28</v>
      </c>
      <c r="D310" s="27">
        <v>17784000</v>
      </c>
      <c r="E310" s="28">
        <v>3526761.45</v>
      </c>
      <c r="F310" s="27">
        <v>2544647.54</v>
      </c>
      <c r="G310" s="27">
        <f t="shared" si="63"/>
        <v>19.831092273954116</v>
      </c>
      <c r="H310" s="28">
        <f t="shared" si="73"/>
        <v>138.59528262998654</v>
      </c>
    </row>
    <row r="311" spans="1:8" s="61" customFormat="1" ht="33" customHeight="1" x14ac:dyDescent="0.2">
      <c r="A311" s="25" t="s">
        <v>319</v>
      </c>
      <c r="B311" s="29" t="s">
        <v>74</v>
      </c>
      <c r="C311" s="29" t="s">
        <v>1</v>
      </c>
      <c r="D311" s="27">
        <f t="shared" ref="D311:F312" si="83">D312</f>
        <v>94663443.409999996</v>
      </c>
      <c r="E311" s="27">
        <f t="shared" si="83"/>
        <v>21089722.98</v>
      </c>
      <c r="F311" s="27">
        <f t="shared" si="83"/>
        <v>20339476.489999998</v>
      </c>
      <c r="G311" s="27">
        <f t="shared" si="63"/>
        <v>22.278634941111957</v>
      </c>
      <c r="H311" s="28">
        <f t="shared" si="73"/>
        <v>103.68862242038955</v>
      </c>
    </row>
    <row r="312" spans="1:8" s="61" customFormat="1" ht="33" customHeight="1" x14ac:dyDescent="0.2">
      <c r="A312" s="25" t="s">
        <v>68</v>
      </c>
      <c r="B312" s="29" t="s">
        <v>74</v>
      </c>
      <c r="C312" s="29" t="s">
        <v>50</v>
      </c>
      <c r="D312" s="27">
        <f t="shared" si="83"/>
        <v>94663443.409999996</v>
      </c>
      <c r="E312" s="27">
        <f t="shared" si="83"/>
        <v>21089722.98</v>
      </c>
      <c r="F312" s="27">
        <f t="shared" si="83"/>
        <v>20339476.489999998</v>
      </c>
      <c r="G312" s="27">
        <f t="shared" ref="G312:G378" si="84">E312/D312*100</f>
        <v>22.278634941111957</v>
      </c>
      <c r="H312" s="28">
        <f t="shared" si="73"/>
        <v>103.68862242038955</v>
      </c>
    </row>
    <row r="313" spans="1:8" s="61" customFormat="1" ht="21" customHeight="1" x14ac:dyDescent="0.2">
      <c r="A313" s="25" t="s">
        <v>27</v>
      </c>
      <c r="B313" s="29" t="s">
        <v>74</v>
      </c>
      <c r="C313" s="29" t="s">
        <v>28</v>
      </c>
      <c r="D313" s="27">
        <v>94663443.409999996</v>
      </c>
      <c r="E313" s="27">
        <v>21089722.98</v>
      </c>
      <c r="F313" s="27">
        <v>20339476.489999998</v>
      </c>
      <c r="G313" s="27">
        <f t="shared" si="84"/>
        <v>22.278634941111957</v>
      </c>
      <c r="H313" s="28">
        <f t="shared" si="73"/>
        <v>103.68862242038955</v>
      </c>
    </row>
    <row r="314" spans="1:8" s="61" customFormat="1" ht="69.75" customHeight="1" x14ac:dyDescent="0.2">
      <c r="A314" s="50" t="s">
        <v>119</v>
      </c>
      <c r="B314" s="29" t="s">
        <v>75</v>
      </c>
      <c r="C314" s="29" t="s">
        <v>1</v>
      </c>
      <c r="D314" s="27">
        <f t="shared" ref="D314:F315" si="85">D315</f>
        <v>180911991</v>
      </c>
      <c r="E314" s="27">
        <f t="shared" si="85"/>
        <v>40846046.200000003</v>
      </c>
      <c r="F314" s="27">
        <f t="shared" si="85"/>
        <v>36814466.280000001</v>
      </c>
      <c r="G314" s="27">
        <f t="shared" si="84"/>
        <v>22.577854554704448</v>
      </c>
      <c r="H314" s="28">
        <f t="shared" si="73"/>
        <v>110.95107529017803</v>
      </c>
    </row>
    <row r="315" spans="1:8" s="61" customFormat="1" ht="32.25" customHeight="1" x14ac:dyDescent="0.2">
      <c r="A315" s="25" t="s">
        <v>68</v>
      </c>
      <c r="B315" s="29" t="s">
        <v>75</v>
      </c>
      <c r="C315" s="29" t="s">
        <v>50</v>
      </c>
      <c r="D315" s="27">
        <f t="shared" si="85"/>
        <v>180911991</v>
      </c>
      <c r="E315" s="27">
        <f t="shared" si="85"/>
        <v>40846046.200000003</v>
      </c>
      <c r="F315" s="27">
        <f t="shared" si="85"/>
        <v>36814466.280000001</v>
      </c>
      <c r="G315" s="27">
        <f t="shared" si="84"/>
        <v>22.577854554704448</v>
      </c>
      <c r="H315" s="28">
        <f t="shared" si="73"/>
        <v>110.95107529017803</v>
      </c>
    </row>
    <row r="316" spans="1:8" s="61" customFormat="1" ht="22.5" customHeight="1" x14ac:dyDescent="0.2">
      <c r="A316" s="25" t="s">
        <v>27</v>
      </c>
      <c r="B316" s="29" t="s">
        <v>75</v>
      </c>
      <c r="C316" s="29" t="s">
        <v>28</v>
      </c>
      <c r="D316" s="27">
        <v>180911991</v>
      </c>
      <c r="E316" s="27">
        <v>40846046.200000003</v>
      </c>
      <c r="F316" s="27">
        <v>36814466.280000001</v>
      </c>
      <c r="G316" s="27">
        <f t="shared" si="84"/>
        <v>22.577854554704448</v>
      </c>
      <c r="H316" s="28">
        <f t="shared" si="73"/>
        <v>110.95107529017803</v>
      </c>
    </row>
    <row r="317" spans="1:8" s="61" customFormat="1" ht="30" customHeight="1" x14ac:dyDescent="0.2">
      <c r="A317" s="49" t="s">
        <v>353</v>
      </c>
      <c r="B317" s="44" t="s">
        <v>354</v>
      </c>
      <c r="C317" s="57" t="s">
        <v>1</v>
      </c>
      <c r="D317" s="58">
        <f>D318+D321+D324</f>
        <v>25959253.699999999</v>
      </c>
      <c r="E317" s="58">
        <f>E318+E321+E324</f>
        <v>5935667.0199999996</v>
      </c>
      <c r="F317" s="58">
        <f>F318+F321+F324</f>
        <v>4519300.6899999995</v>
      </c>
      <c r="G317" s="58">
        <f t="shared" si="84"/>
        <v>22.8653222800469</v>
      </c>
      <c r="H317" s="28">
        <f t="shared" si="73"/>
        <v>131.3403870898442</v>
      </c>
    </row>
    <row r="318" spans="1:8" s="61" customFormat="1" ht="25.5" x14ac:dyDescent="0.2">
      <c r="A318" s="25" t="s">
        <v>70</v>
      </c>
      <c r="B318" s="29" t="s">
        <v>108</v>
      </c>
      <c r="C318" s="40" t="s">
        <v>1</v>
      </c>
      <c r="D318" s="27">
        <f t="shared" ref="D318:F319" si="86">D319</f>
        <v>2509453.7000000002</v>
      </c>
      <c r="E318" s="27">
        <f t="shared" si="86"/>
        <v>559283.24</v>
      </c>
      <c r="F318" s="27">
        <f t="shared" si="86"/>
        <v>461124.63</v>
      </c>
      <c r="G318" s="27">
        <f t="shared" si="84"/>
        <v>22.287051560265883</v>
      </c>
      <c r="H318" s="28">
        <f t="shared" si="73"/>
        <v>121.28678531007984</v>
      </c>
    </row>
    <row r="319" spans="1:8" s="61" customFormat="1" ht="31.5" customHeight="1" x14ac:dyDescent="0.2">
      <c r="A319" s="25" t="s">
        <v>68</v>
      </c>
      <c r="B319" s="29" t="s">
        <v>108</v>
      </c>
      <c r="C319" s="29" t="s">
        <v>50</v>
      </c>
      <c r="D319" s="27">
        <f t="shared" si="86"/>
        <v>2509453.7000000002</v>
      </c>
      <c r="E319" s="27">
        <f t="shared" si="86"/>
        <v>559283.24</v>
      </c>
      <c r="F319" s="27">
        <f t="shared" si="86"/>
        <v>461124.63</v>
      </c>
      <c r="G319" s="27">
        <f t="shared" si="84"/>
        <v>22.287051560265883</v>
      </c>
      <c r="H319" s="28">
        <f t="shared" si="73"/>
        <v>121.28678531007984</v>
      </c>
    </row>
    <row r="320" spans="1:8" s="61" customFormat="1" ht="19.5" customHeight="1" x14ac:dyDescent="0.2">
      <c r="A320" s="25" t="s">
        <v>27</v>
      </c>
      <c r="B320" s="29" t="s">
        <v>108</v>
      </c>
      <c r="C320" s="40" t="s">
        <v>28</v>
      </c>
      <c r="D320" s="27">
        <v>2509453.7000000002</v>
      </c>
      <c r="E320" s="28">
        <v>559283.24</v>
      </c>
      <c r="F320" s="27">
        <v>461124.63</v>
      </c>
      <c r="G320" s="27">
        <f t="shared" si="84"/>
        <v>22.287051560265883</v>
      </c>
      <c r="H320" s="28">
        <f t="shared" si="73"/>
        <v>121.28678531007984</v>
      </c>
    </row>
    <row r="321" spans="1:8" s="61" customFormat="1" ht="34.5" customHeight="1" x14ac:dyDescent="0.2">
      <c r="A321" s="25" t="s">
        <v>145</v>
      </c>
      <c r="B321" s="29" t="s">
        <v>135</v>
      </c>
      <c r="C321" s="29" t="s">
        <v>1</v>
      </c>
      <c r="D321" s="27">
        <f t="shared" ref="D321:F322" si="87">D322</f>
        <v>6890100</v>
      </c>
      <c r="E321" s="27">
        <f t="shared" si="87"/>
        <v>1776448.98</v>
      </c>
      <c r="F321" s="27">
        <f t="shared" si="87"/>
        <v>2195005.81</v>
      </c>
      <c r="G321" s="27">
        <f t="shared" si="84"/>
        <v>25.782629860234245</v>
      </c>
      <c r="H321" s="28">
        <f t="shared" si="73"/>
        <v>80.931402181573262</v>
      </c>
    </row>
    <row r="322" spans="1:8" s="61" customFormat="1" ht="30.75" customHeight="1" x14ac:dyDescent="0.2">
      <c r="A322" s="25" t="s">
        <v>68</v>
      </c>
      <c r="B322" s="29" t="s">
        <v>135</v>
      </c>
      <c r="C322" s="29" t="s">
        <v>50</v>
      </c>
      <c r="D322" s="27">
        <f t="shared" si="87"/>
        <v>6890100</v>
      </c>
      <c r="E322" s="27">
        <f t="shared" si="87"/>
        <v>1776448.98</v>
      </c>
      <c r="F322" s="27">
        <f t="shared" si="87"/>
        <v>2195005.81</v>
      </c>
      <c r="G322" s="27">
        <f t="shared" si="84"/>
        <v>25.782629860234245</v>
      </c>
      <c r="H322" s="28">
        <f t="shared" si="73"/>
        <v>80.931402181573262</v>
      </c>
    </row>
    <row r="323" spans="1:8" s="61" customFormat="1" ht="18.75" customHeight="1" x14ac:dyDescent="0.2">
      <c r="A323" s="25" t="s">
        <v>27</v>
      </c>
      <c r="B323" s="29" t="s">
        <v>135</v>
      </c>
      <c r="C323" s="29" t="s">
        <v>28</v>
      </c>
      <c r="D323" s="27">
        <v>6890100</v>
      </c>
      <c r="E323" s="28">
        <v>1776448.98</v>
      </c>
      <c r="F323" s="27">
        <v>2195005.81</v>
      </c>
      <c r="G323" s="27">
        <f t="shared" si="84"/>
        <v>25.782629860234245</v>
      </c>
      <c r="H323" s="28">
        <f t="shared" si="73"/>
        <v>80.931402181573262</v>
      </c>
    </row>
    <row r="324" spans="1:8" s="61" customFormat="1" ht="57" customHeight="1" x14ac:dyDescent="0.2">
      <c r="A324" s="25" t="s">
        <v>313</v>
      </c>
      <c r="B324" s="29" t="s">
        <v>429</v>
      </c>
      <c r="C324" s="29" t="s">
        <v>1</v>
      </c>
      <c r="D324" s="27">
        <f t="shared" ref="D324:F325" si="88">D325</f>
        <v>16559700</v>
      </c>
      <c r="E324" s="27">
        <f t="shared" si="88"/>
        <v>3599934.8</v>
      </c>
      <c r="F324" s="27">
        <f t="shared" si="88"/>
        <v>1863170.25</v>
      </c>
      <c r="G324" s="27">
        <f t="shared" si="84"/>
        <v>21.739130539804464</v>
      </c>
      <c r="H324" s="28">
        <f t="shared" si="73"/>
        <v>193.21555826688407</v>
      </c>
    </row>
    <row r="325" spans="1:8" s="61" customFormat="1" ht="31.5" customHeight="1" x14ac:dyDescent="0.2">
      <c r="A325" s="25" t="s">
        <v>68</v>
      </c>
      <c r="B325" s="29" t="s">
        <v>429</v>
      </c>
      <c r="C325" s="29" t="s">
        <v>50</v>
      </c>
      <c r="D325" s="27">
        <f t="shared" si="88"/>
        <v>16559700</v>
      </c>
      <c r="E325" s="27">
        <f t="shared" si="88"/>
        <v>3599934.8</v>
      </c>
      <c r="F325" s="27">
        <f t="shared" si="88"/>
        <v>1863170.25</v>
      </c>
      <c r="G325" s="27">
        <f t="shared" si="84"/>
        <v>21.739130539804464</v>
      </c>
      <c r="H325" s="28">
        <f t="shared" si="73"/>
        <v>193.21555826688407</v>
      </c>
    </row>
    <row r="326" spans="1:8" s="61" customFormat="1" ht="23.25" customHeight="1" x14ac:dyDescent="0.2">
      <c r="A326" s="25" t="s">
        <v>27</v>
      </c>
      <c r="B326" s="29" t="s">
        <v>429</v>
      </c>
      <c r="C326" s="29" t="s">
        <v>28</v>
      </c>
      <c r="D326" s="27">
        <v>16559700</v>
      </c>
      <c r="E326" s="28">
        <v>3599934.8</v>
      </c>
      <c r="F326" s="27">
        <v>1863170.25</v>
      </c>
      <c r="G326" s="27">
        <f t="shared" si="84"/>
        <v>21.739130539804464</v>
      </c>
      <c r="H326" s="28">
        <f t="shared" si="73"/>
        <v>193.21555826688407</v>
      </c>
    </row>
    <row r="327" spans="1:8" s="61" customFormat="1" ht="30.75" customHeight="1" x14ac:dyDescent="0.2">
      <c r="A327" s="49" t="s">
        <v>355</v>
      </c>
      <c r="B327" s="44" t="s">
        <v>356</v>
      </c>
      <c r="C327" s="57" t="s">
        <v>1</v>
      </c>
      <c r="D327" s="58">
        <f>D331+D328+D334</f>
        <v>14971531.09</v>
      </c>
      <c r="E327" s="58">
        <f>E331+E328+E334</f>
        <v>0</v>
      </c>
      <c r="F327" s="58">
        <f>F331+F328+F334</f>
        <v>0</v>
      </c>
      <c r="G327" s="58">
        <f t="shared" si="84"/>
        <v>0</v>
      </c>
      <c r="H327" s="78">
        <v>0</v>
      </c>
    </row>
    <row r="328" spans="1:8" s="67" customFormat="1" ht="30.75" customHeight="1" x14ac:dyDescent="0.2">
      <c r="A328" s="72" t="s">
        <v>459</v>
      </c>
      <c r="B328" s="73" t="s">
        <v>474</v>
      </c>
      <c r="C328" s="29" t="s">
        <v>1</v>
      </c>
      <c r="D328" s="27">
        <f t="shared" ref="D328:F329" si="89">D329</f>
        <v>60000</v>
      </c>
      <c r="E328" s="27">
        <f t="shared" si="89"/>
        <v>0</v>
      </c>
      <c r="F328" s="27">
        <f t="shared" si="89"/>
        <v>0</v>
      </c>
      <c r="G328" s="27">
        <f t="shared" si="84"/>
        <v>0</v>
      </c>
      <c r="H328" s="28">
        <v>0</v>
      </c>
    </row>
    <row r="329" spans="1:8" s="67" customFormat="1" ht="30.75" customHeight="1" x14ac:dyDescent="0.2">
      <c r="A329" s="25" t="s">
        <v>68</v>
      </c>
      <c r="B329" s="73" t="s">
        <v>474</v>
      </c>
      <c r="C329" s="29" t="s">
        <v>50</v>
      </c>
      <c r="D329" s="27">
        <f t="shared" si="89"/>
        <v>60000</v>
      </c>
      <c r="E329" s="27">
        <f t="shared" si="89"/>
        <v>0</v>
      </c>
      <c r="F329" s="27">
        <f t="shared" si="89"/>
        <v>0</v>
      </c>
      <c r="G329" s="27">
        <f t="shared" si="84"/>
        <v>0</v>
      </c>
      <c r="H329" s="28">
        <v>0</v>
      </c>
    </row>
    <row r="330" spans="1:8" s="67" customFormat="1" ht="30.75" customHeight="1" x14ac:dyDescent="0.2">
      <c r="A330" s="25" t="s">
        <v>27</v>
      </c>
      <c r="B330" s="73" t="s">
        <v>474</v>
      </c>
      <c r="C330" s="29" t="s">
        <v>28</v>
      </c>
      <c r="D330" s="27">
        <v>60000</v>
      </c>
      <c r="E330" s="27">
        <v>0</v>
      </c>
      <c r="F330" s="27">
        <v>0</v>
      </c>
      <c r="G330" s="27">
        <f t="shared" si="84"/>
        <v>0</v>
      </c>
      <c r="H330" s="28">
        <v>0</v>
      </c>
    </row>
    <row r="331" spans="1:8" s="61" customFormat="1" ht="32.25" customHeight="1" x14ac:dyDescent="0.2">
      <c r="A331" s="25" t="s">
        <v>242</v>
      </c>
      <c r="B331" s="29" t="s">
        <v>241</v>
      </c>
      <c r="C331" s="29" t="s">
        <v>1</v>
      </c>
      <c r="D331" s="27">
        <f t="shared" ref="D331:F332" si="90">D332</f>
        <v>13396380.09</v>
      </c>
      <c r="E331" s="27">
        <f t="shared" si="90"/>
        <v>0</v>
      </c>
      <c r="F331" s="27">
        <f t="shared" si="90"/>
        <v>0</v>
      </c>
      <c r="G331" s="27">
        <f t="shared" si="84"/>
        <v>0</v>
      </c>
      <c r="H331" s="28">
        <v>0</v>
      </c>
    </row>
    <row r="332" spans="1:8" s="61" customFormat="1" ht="30" customHeight="1" x14ac:dyDescent="0.2">
      <c r="A332" s="25" t="s">
        <v>68</v>
      </c>
      <c r="B332" s="29" t="s">
        <v>241</v>
      </c>
      <c r="C332" s="29" t="s">
        <v>50</v>
      </c>
      <c r="D332" s="27">
        <f t="shared" si="90"/>
        <v>13396380.09</v>
      </c>
      <c r="E332" s="27">
        <f t="shared" si="90"/>
        <v>0</v>
      </c>
      <c r="F332" s="27">
        <f t="shared" si="90"/>
        <v>0</v>
      </c>
      <c r="G332" s="27">
        <f t="shared" si="84"/>
        <v>0</v>
      </c>
      <c r="H332" s="28">
        <v>0</v>
      </c>
    </row>
    <row r="333" spans="1:8" s="61" customFormat="1" ht="23.25" customHeight="1" x14ac:dyDescent="0.2">
      <c r="A333" s="25" t="s">
        <v>27</v>
      </c>
      <c r="B333" s="29" t="s">
        <v>241</v>
      </c>
      <c r="C333" s="29" t="s">
        <v>28</v>
      </c>
      <c r="D333" s="27">
        <v>13396380.09</v>
      </c>
      <c r="E333" s="27">
        <v>0</v>
      </c>
      <c r="F333" s="27">
        <v>0</v>
      </c>
      <c r="G333" s="27">
        <f t="shared" si="84"/>
        <v>0</v>
      </c>
      <c r="H333" s="28">
        <v>0</v>
      </c>
    </row>
    <row r="334" spans="1:8" s="77" customFormat="1" ht="32.25" customHeight="1" x14ac:dyDescent="0.2">
      <c r="A334" s="25" t="s">
        <v>542</v>
      </c>
      <c r="B334" s="29" t="s">
        <v>541</v>
      </c>
      <c r="C334" s="29" t="s">
        <v>1</v>
      </c>
      <c r="D334" s="27">
        <f t="shared" ref="D334:E335" si="91">D335</f>
        <v>1515151</v>
      </c>
      <c r="E334" s="27">
        <f t="shared" si="91"/>
        <v>0</v>
      </c>
      <c r="F334" s="27">
        <f>F335</f>
        <v>0</v>
      </c>
      <c r="G334" s="27">
        <f t="shared" ref="G334:G336" si="92">E334/D334*100</f>
        <v>0</v>
      </c>
      <c r="H334" s="28">
        <v>0</v>
      </c>
    </row>
    <row r="335" spans="1:8" s="77" customFormat="1" ht="32.25" customHeight="1" x14ac:dyDescent="0.2">
      <c r="A335" s="25" t="s">
        <v>68</v>
      </c>
      <c r="B335" s="29" t="s">
        <v>541</v>
      </c>
      <c r="C335" s="29" t="s">
        <v>50</v>
      </c>
      <c r="D335" s="27">
        <f t="shared" si="91"/>
        <v>1515151</v>
      </c>
      <c r="E335" s="27">
        <f t="shared" si="91"/>
        <v>0</v>
      </c>
      <c r="F335" s="27">
        <f>F336</f>
        <v>0</v>
      </c>
      <c r="G335" s="27">
        <f t="shared" si="92"/>
        <v>0</v>
      </c>
      <c r="H335" s="28">
        <v>0</v>
      </c>
    </row>
    <row r="336" spans="1:8" s="77" customFormat="1" ht="23.25" customHeight="1" x14ac:dyDescent="0.2">
      <c r="A336" s="25" t="s">
        <v>27</v>
      </c>
      <c r="B336" s="29" t="s">
        <v>541</v>
      </c>
      <c r="C336" s="29" t="s">
        <v>28</v>
      </c>
      <c r="D336" s="27">
        <v>1515151</v>
      </c>
      <c r="E336" s="27">
        <v>0</v>
      </c>
      <c r="F336" s="27">
        <v>0</v>
      </c>
      <c r="G336" s="27">
        <f t="shared" si="92"/>
        <v>0</v>
      </c>
      <c r="H336" s="28">
        <v>0</v>
      </c>
    </row>
    <row r="337" spans="1:8" s="61" customFormat="1" ht="30" customHeight="1" x14ac:dyDescent="0.2">
      <c r="A337" s="49" t="s">
        <v>357</v>
      </c>
      <c r="B337" s="44" t="s">
        <v>358</v>
      </c>
      <c r="C337" s="29" t="s">
        <v>1</v>
      </c>
      <c r="D337" s="27">
        <f t="shared" ref="D337:F339" si="93">D338</f>
        <v>590560</v>
      </c>
      <c r="E337" s="27">
        <f t="shared" si="93"/>
        <v>0</v>
      </c>
      <c r="F337" s="27">
        <f t="shared" si="93"/>
        <v>39000</v>
      </c>
      <c r="G337" s="27">
        <f t="shared" si="84"/>
        <v>0</v>
      </c>
      <c r="H337" s="28">
        <f t="shared" ref="H337:H399" si="94">E337/F337*100</f>
        <v>0</v>
      </c>
    </row>
    <row r="338" spans="1:8" s="61" customFormat="1" ht="33.75" customHeight="1" x14ac:dyDescent="0.2">
      <c r="A338" s="30" t="s">
        <v>163</v>
      </c>
      <c r="B338" s="29" t="s">
        <v>165</v>
      </c>
      <c r="C338" s="29" t="s">
        <v>1</v>
      </c>
      <c r="D338" s="27">
        <f t="shared" si="93"/>
        <v>590560</v>
      </c>
      <c r="E338" s="27">
        <f t="shared" si="93"/>
        <v>0</v>
      </c>
      <c r="F338" s="27">
        <f t="shared" si="93"/>
        <v>39000</v>
      </c>
      <c r="G338" s="27">
        <f t="shared" si="84"/>
        <v>0</v>
      </c>
      <c r="H338" s="28">
        <f t="shared" si="94"/>
        <v>0</v>
      </c>
    </row>
    <row r="339" spans="1:8" s="61" customFormat="1" ht="37.5" customHeight="1" x14ac:dyDescent="0.2">
      <c r="A339" s="30" t="s">
        <v>68</v>
      </c>
      <c r="B339" s="29" t="s">
        <v>165</v>
      </c>
      <c r="C339" s="29" t="s">
        <v>50</v>
      </c>
      <c r="D339" s="27">
        <f t="shared" si="93"/>
        <v>590560</v>
      </c>
      <c r="E339" s="27">
        <f t="shared" si="93"/>
        <v>0</v>
      </c>
      <c r="F339" s="27">
        <f t="shared" si="93"/>
        <v>39000</v>
      </c>
      <c r="G339" s="27">
        <f t="shared" si="84"/>
        <v>0</v>
      </c>
      <c r="H339" s="28">
        <f t="shared" si="94"/>
        <v>0</v>
      </c>
    </row>
    <row r="340" spans="1:8" s="61" customFormat="1" ht="18.75" customHeight="1" x14ac:dyDescent="0.2">
      <c r="A340" s="30" t="s">
        <v>27</v>
      </c>
      <c r="B340" s="29" t="s">
        <v>165</v>
      </c>
      <c r="C340" s="29" t="s">
        <v>28</v>
      </c>
      <c r="D340" s="27">
        <v>590560</v>
      </c>
      <c r="E340" s="27">
        <v>0</v>
      </c>
      <c r="F340" s="27">
        <v>39000</v>
      </c>
      <c r="G340" s="27">
        <f t="shared" si="84"/>
        <v>0</v>
      </c>
      <c r="H340" s="28">
        <f t="shared" si="94"/>
        <v>0</v>
      </c>
    </row>
    <row r="341" spans="1:8" s="61" customFormat="1" ht="22.5" customHeight="1" outlineLevel="5" x14ac:dyDescent="0.2">
      <c r="A341" s="52" t="s">
        <v>317</v>
      </c>
      <c r="B341" s="51" t="s">
        <v>316</v>
      </c>
      <c r="C341" s="51" t="s">
        <v>1</v>
      </c>
      <c r="D341" s="58">
        <f t="shared" ref="D341:F343" si="95">D342</f>
        <v>4750000</v>
      </c>
      <c r="E341" s="58">
        <f t="shared" si="95"/>
        <v>360000</v>
      </c>
      <c r="F341" s="58">
        <f t="shared" si="95"/>
        <v>64897.1</v>
      </c>
      <c r="G341" s="58">
        <f>E341/D341*100</f>
        <v>7.5789473684210531</v>
      </c>
      <c r="H341" s="78">
        <f t="shared" si="94"/>
        <v>554.72432512392697</v>
      </c>
    </row>
    <row r="342" spans="1:8" s="61" customFormat="1" ht="42.75" customHeight="1" outlineLevel="5" x14ac:dyDescent="0.2">
      <c r="A342" s="19" t="s">
        <v>146</v>
      </c>
      <c r="B342" s="20" t="s">
        <v>318</v>
      </c>
      <c r="C342" s="20" t="s">
        <v>1</v>
      </c>
      <c r="D342" s="27">
        <f t="shared" si="95"/>
        <v>4750000</v>
      </c>
      <c r="E342" s="27">
        <f t="shared" si="95"/>
        <v>360000</v>
      </c>
      <c r="F342" s="27">
        <f t="shared" si="95"/>
        <v>64897.1</v>
      </c>
      <c r="G342" s="27">
        <f>E342/D342*100</f>
        <v>7.5789473684210531</v>
      </c>
      <c r="H342" s="28">
        <f t="shared" si="94"/>
        <v>554.72432512392697</v>
      </c>
    </row>
    <row r="343" spans="1:8" s="61" customFormat="1" ht="21" customHeight="1" outlineLevel="5" x14ac:dyDescent="0.2">
      <c r="A343" s="19" t="s">
        <v>85</v>
      </c>
      <c r="B343" s="20" t="s">
        <v>318</v>
      </c>
      <c r="C343" s="20" t="s">
        <v>86</v>
      </c>
      <c r="D343" s="27">
        <f t="shared" si="95"/>
        <v>4750000</v>
      </c>
      <c r="E343" s="27">
        <f t="shared" si="95"/>
        <v>360000</v>
      </c>
      <c r="F343" s="27">
        <f t="shared" si="95"/>
        <v>64897.1</v>
      </c>
      <c r="G343" s="27">
        <f>E343/D343*100</f>
        <v>7.5789473684210531</v>
      </c>
      <c r="H343" s="28">
        <f t="shared" si="94"/>
        <v>554.72432512392697</v>
      </c>
    </row>
    <row r="344" spans="1:8" s="61" customFormat="1" ht="32.25" customHeight="1" outlineLevel="5" x14ac:dyDescent="0.2">
      <c r="A344" s="19" t="s">
        <v>29</v>
      </c>
      <c r="B344" s="20" t="s">
        <v>318</v>
      </c>
      <c r="C344" s="20" t="s">
        <v>30</v>
      </c>
      <c r="D344" s="27">
        <v>4750000</v>
      </c>
      <c r="E344" s="28">
        <v>360000</v>
      </c>
      <c r="F344" s="27">
        <v>64897.1</v>
      </c>
      <c r="G344" s="27">
        <f>E344/D344*100</f>
        <v>7.5789473684210531</v>
      </c>
      <c r="H344" s="28">
        <f t="shared" si="94"/>
        <v>554.72432512392697</v>
      </c>
    </row>
    <row r="345" spans="1:8" s="67" customFormat="1" ht="30.75" customHeight="1" x14ac:dyDescent="0.2">
      <c r="A345" s="53" t="s">
        <v>478</v>
      </c>
      <c r="B345" s="57" t="s">
        <v>475</v>
      </c>
      <c r="C345" s="57" t="s">
        <v>1</v>
      </c>
      <c r="D345" s="58">
        <f t="shared" ref="D345:F347" si="96">D346</f>
        <v>2537142.48</v>
      </c>
      <c r="E345" s="58">
        <f t="shared" si="96"/>
        <v>461178.43</v>
      </c>
      <c r="F345" s="58">
        <f t="shared" si="96"/>
        <v>0</v>
      </c>
      <c r="G345" s="58">
        <f t="shared" si="84"/>
        <v>18.177080461007456</v>
      </c>
      <c r="H345" s="78">
        <v>0</v>
      </c>
    </row>
    <row r="346" spans="1:8" s="67" customFormat="1" ht="57" customHeight="1" x14ac:dyDescent="0.2">
      <c r="A346" s="30" t="s">
        <v>477</v>
      </c>
      <c r="B346" s="29" t="s">
        <v>476</v>
      </c>
      <c r="C346" s="29" t="s">
        <v>1</v>
      </c>
      <c r="D346" s="27">
        <f t="shared" si="96"/>
        <v>2537142.48</v>
      </c>
      <c r="E346" s="27">
        <f t="shared" si="96"/>
        <v>461178.43</v>
      </c>
      <c r="F346" s="27">
        <f t="shared" si="96"/>
        <v>0</v>
      </c>
      <c r="G346" s="27">
        <f t="shared" si="84"/>
        <v>18.177080461007456</v>
      </c>
      <c r="H346" s="28">
        <v>0</v>
      </c>
    </row>
    <row r="347" spans="1:8" s="67" customFormat="1" ht="32.25" customHeight="1" x14ac:dyDescent="0.2">
      <c r="A347" s="30" t="s">
        <v>68</v>
      </c>
      <c r="B347" s="29" t="s">
        <v>476</v>
      </c>
      <c r="C347" s="29" t="s">
        <v>50</v>
      </c>
      <c r="D347" s="27">
        <f t="shared" si="96"/>
        <v>2537142.48</v>
      </c>
      <c r="E347" s="27">
        <f t="shared" si="96"/>
        <v>461178.43</v>
      </c>
      <c r="F347" s="27">
        <f t="shared" si="96"/>
        <v>0</v>
      </c>
      <c r="G347" s="27">
        <f t="shared" si="84"/>
        <v>18.177080461007456</v>
      </c>
      <c r="H347" s="28">
        <v>0</v>
      </c>
    </row>
    <row r="348" spans="1:8" s="67" customFormat="1" ht="18.75" customHeight="1" x14ac:dyDescent="0.2">
      <c r="A348" s="30" t="s">
        <v>27</v>
      </c>
      <c r="B348" s="29" t="s">
        <v>476</v>
      </c>
      <c r="C348" s="29" t="s">
        <v>28</v>
      </c>
      <c r="D348" s="27">
        <v>2537142.48</v>
      </c>
      <c r="E348" s="27">
        <v>461178.43</v>
      </c>
      <c r="F348" s="27">
        <v>0</v>
      </c>
      <c r="G348" s="27">
        <f t="shared" si="84"/>
        <v>18.177080461007456</v>
      </c>
      <c r="H348" s="28">
        <v>0</v>
      </c>
    </row>
    <row r="349" spans="1:8" s="61" customFormat="1" ht="46.5" customHeight="1" x14ac:dyDescent="0.2">
      <c r="A349" s="25" t="s">
        <v>76</v>
      </c>
      <c r="B349" s="29" t="s">
        <v>77</v>
      </c>
      <c r="C349" s="29" t="s">
        <v>1</v>
      </c>
      <c r="D349" s="27">
        <f>D350+D357+D366+D370+D374</f>
        <v>36766289.659999996</v>
      </c>
      <c r="E349" s="27">
        <f>E350+E357+E366+E370+E374</f>
        <v>5947559.0199999996</v>
      </c>
      <c r="F349" s="27">
        <f>F350+F357+F366+F370+F374</f>
        <v>4582424.67</v>
      </c>
      <c r="G349" s="27">
        <f t="shared" si="84"/>
        <v>16.176663663917836</v>
      </c>
      <c r="H349" s="28">
        <f t="shared" si="94"/>
        <v>129.7906555657575</v>
      </c>
    </row>
    <row r="350" spans="1:8" s="61" customFormat="1" ht="46.5" customHeight="1" x14ac:dyDescent="0.2">
      <c r="A350" s="49" t="s">
        <v>359</v>
      </c>
      <c r="B350" s="44" t="s">
        <v>360</v>
      </c>
      <c r="C350" s="57" t="s">
        <v>1</v>
      </c>
      <c r="D350" s="58">
        <f>D351+D354</f>
        <v>31976388.969999999</v>
      </c>
      <c r="E350" s="58">
        <f>E351+E354</f>
        <v>5891559.0199999996</v>
      </c>
      <c r="F350" s="58">
        <f>F351+F354</f>
        <v>4582424.67</v>
      </c>
      <c r="G350" s="58">
        <f t="shared" si="84"/>
        <v>18.424716516700538</v>
      </c>
      <c r="H350" s="28">
        <f t="shared" si="94"/>
        <v>128.5685951057871</v>
      </c>
    </row>
    <row r="351" spans="1:8" s="61" customFormat="1" ht="32.25" customHeight="1" x14ac:dyDescent="0.2">
      <c r="A351" s="25" t="s">
        <v>78</v>
      </c>
      <c r="B351" s="29" t="s">
        <v>79</v>
      </c>
      <c r="C351" s="29" t="s">
        <v>1</v>
      </c>
      <c r="D351" s="27">
        <f t="shared" ref="D351:F352" si="97">D352</f>
        <v>30667283.969999999</v>
      </c>
      <c r="E351" s="27">
        <f t="shared" si="97"/>
        <v>5605094.3399999999</v>
      </c>
      <c r="F351" s="27">
        <f t="shared" si="97"/>
        <v>4355072.0199999996</v>
      </c>
      <c r="G351" s="27">
        <f t="shared" si="84"/>
        <v>18.277113635114002</v>
      </c>
      <c r="H351" s="28">
        <f t="shared" si="94"/>
        <v>128.70267849209989</v>
      </c>
    </row>
    <row r="352" spans="1:8" s="61" customFormat="1" ht="33" customHeight="1" x14ac:dyDescent="0.2">
      <c r="A352" s="25" t="s">
        <v>68</v>
      </c>
      <c r="B352" s="29" t="s">
        <v>79</v>
      </c>
      <c r="C352" s="29" t="s">
        <v>50</v>
      </c>
      <c r="D352" s="27">
        <f t="shared" si="97"/>
        <v>30667283.969999999</v>
      </c>
      <c r="E352" s="27">
        <f t="shared" si="97"/>
        <v>5605094.3399999999</v>
      </c>
      <c r="F352" s="27">
        <f t="shared" si="97"/>
        <v>4355072.0199999996</v>
      </c>
      <c r="G352" s="27">
        <f t="shared" si="84"/>
        <v>18.277113635114002</v>
      </c>
      <c r="H352" s="28">
        <f t="shared" si="94"/>
        <v>128.70267849209989</v>
      </c>
    </row>
    <row r="353" spans="1:8" s="61" customFormat="1" ht="23.25" customHeight="1" x14ac:dyDescent="0.2">
      <c r="A353" s="25" t="s">
        <v>27</v>
      </c>
      <c r="B353" s="29" t="s">
        <v>79</v>
      </c>
      <c r="C353" s="29" t="s">
        <v>28</v>
      </c>
      <c r="D353" s="27">
        <v>30667283.969999999</v>
      </c>
      <c r="E353" s="27">
        <v>5605094.3399999999</v>
      </c>
      <c r="F353" s="27">
        <v>4355072.0199999996</v>
      </c>
      <c r="G353" s="27">
        <f t="shared" si="84"/>
        <v>18.277113635114002</v>
      </c>
      <c r="H353" s="28">
        <f t="shared" si="94"/>
        <v>128.70267849209989</v>
      </c>
    </row>
    <row r="354" spans="1:8" s="61" customFormat="1" ht="23.25" customHeight="1" x14ac:dyDescent="0.2">
      <c r="A354" s="25" t="s">
        <v>314</v>
      </c>
      <c r="B354" s="29" t="s">
        <v>315</v>
      </c>
      <c r="C354" s="29" t="s">
        <v>1</v>
      </c>
      <c r="D354" s="27">
        <f t="shared" ref="D354:F355" si="98">D355</f>
        <v>1309105</v>
      </c>
      <c r="E354" s="27">
        <f t="shared" si="98"/>
        <v>286464.68</v>
      </c>
      <c r="F354" s="27">
        <f t="shared" si="98"/>
        <v>227352.65</v>
      </c>
      <c r="G354" s="27">
        <f t="shared" si="84"/>
        <v>21.882483070494725</v>
      </c>
      <c r="H354" s="28">
        <f t="shared" si="94"/>
        <v>126.00014998725548</v>
      </c>
    </row>
    <row r="355" spans="1:8" s="61" customFormat="1" ht="30" customHeight="1" x14ac:dyDescent="0.2">
      <c r="A355" s="25" t="s">
        <v>68</v>
      </c>
      <c r="B355" s="29" t="s">
        <v>315</v>
      </c>
      <c r="C355" s="29" t="s">
        <v>50</v>
      </c>
      <c r="D355" s="27">
        <f t="shared" si="98"/>
        <v>1309105</v>
      </c>
      <c r="E355" s="27">
        <f t="shared" si="98"/>
        <v>286464.68</v>
      </c>
      <c r="F355" s="27">
        <f t="shared" si="98"/>
        <v>227352.65</v>
      </c>
      <c r="G355" s="27">
        <f t="shared" si="84"/>
        <v>21.882483070494725</v>
      </c>
      <c r="H355" s="28">
        <f t="shared" si="94"/>
        <v>126.00014998725548</v>
      </c>
    </row>
    <row r="356" spans="1:8" s="61" customFormat="1" ht="21.75" customHeight="1" x14ac:dyDescent="0.2">
      <c r="A356" s="25" t="s">
        <v>27</v>
      </c>
      <c r="B356" s="29" t="s">
        <v>315</v>
      </c>
      <c r="C356" s="29" t="s">
        <v>28</v>
      </c>
      <c r="D356" s="27">
        <v>1309105</v>
      </c>
      <c r="E356" s="28">
        <v>286464.68</v>
      </c>
      <c r="F356" s="27">
        <v>227352.65</v>
      </c>
      <c r="G356" s="27">
        <f t="shared" si="84"/>
        <v>21.882483070494725</v>
      </c>
      <c r="H356" s="28">
        <f t="shared" si="94"/>
        <v>126.00014998725548</v>
      </c>
    </row>
    <row r="357" spans="1:8" s="61" customFormat="1" ht="33.75" customHeight="1" x14ac:dyDescent="0.2">
      <c r="A357" s="49" t="s">
        <v>366</v>
      </c>
      <c r="B357" s="44" t="s">
        <v>367</v>
      </c>
      <c r="C357" s="57" t="s">
        <v>1</v>
      </c>
      <c r="D357" s="58">
        <f>D358+D361</f>
        <v>4554595.07</v>
      </c>
      <c r="E357" s="58">
        <f>E358+E361</f>
        <v>56000</v>
      </c>
      <c r="F357" s="58">
        <f>F358+F361</f>
        <v>0</v>
      </c>
      <c r="G357" s="58">
        <f t="shared" si="84"/>
        <v>1.2295275241669288</v>
      </c>
      <c r="H357" s="28">
        <v>0</v>
      </c>
    </row>
    <row r="358" spans="1:8" s="61" customFormat="1" ht="33" customHeight="1" x14ac:dyDescent="0.2">
      <c r="A358" s="25" t="s">
        <v>259</v>
      </c>
      <c r="B358" s="29" t="s">
        <v>258</v>
      </c>
      <c r="C358" s="29" t="s">
        <v>1</v>
      </c>
      <c r="D358" s="27">
        <f t="shared" ref="D358:F359" si="99">D359</f>
        <v>1313625.07</v>
      </c>
      <c r="E358" s="27">
        <f t="shared" si="99"/>
        <v>0</v>
      </c>
      <c r="F358" s="27">
        <f t="shared" si="99"/>
        <v>0</v>
      </c>
      <c r="G358" s="27">
        <f t="shared" si="84"/>
        <v>0</v>
      </c>
      <c r="H358" s="28">
        <v>0</v>
      </c>
    </row>
    <row r="359" spans="1:8" s="61" customFormat="1" ht="36.75" customHeight="1" x14ac:dyDescent="0.2">
      <c r="A359" s="25" t="s">
        <v>68</v>
      </c>
      <c r="B359" s="29" t="s">
        <v>258</v>
      </c>
      <c r="C359" s="29" t="s">
        <v>50</v>
      </c>
      <c r="D359" s="27">
        <f t="shared" si="99"/>
        <v>1313625.07</v>
      </c>
      <c r="E359" s="27">
        <f t="shared" si="99"/>
        <v>0</v>
      </c>
      <c r="F359" s="27">
        <f t="shared" si="99"/>
        <v>0</v>
      </c>
      <c r="G359" s="27">
        <f t="shared" si="84"/>
        <v>0</v>
      </c>
      <c r="H359" s="28">
        <v>0</v>
      </c>
    </row>
    <row r="360" spans="1:8" s="61" customFormat="1" ht="24.75" customHeight="1" x14ac:dyDescent="0.2">
      <c r="A360" s="25" t="s">
        <v>27</v>
      </c>
      <c r="B360" s="29" t="s">
        <v>258</v>
      </c>
      <c r="C360" s="29" t="s">
        <v>28</v>
      </c>
      <c r="D360" s="27">
        <v>1313625.07</v>
      </c>
      <c r="E360" s="28">
        <v>0</v>
      </c>
      <c r="F360" s="27">
        <v>0</v>
      </c>
      <c r="G360" s="27">
        <f t="shared" si="84"/>
        <v>0</v>
      </c>
      <c r="H360" s="28">
        <v>0</v>
      </c>
    </row>
    <row r="361" spans="1:8" s="61" customFormat="1" ht="45" customHeight="1" x14ac:dyDescent="0.2">
      <c r="A361" s="25" t="s">
        <v>20</v>
      </c>
      <c r="B361" s="29" t="s">
        <v>84</v>
      </c>
      <c r="C361" s="29" t="s">
        <v>1</v>
      </c>
      <c r="D361" s="27">
        <f>D362+D364</f>
        <v>3240970</v>
      </c>
      <c r="E361" s="27">
        <f>E362+E364</f>
        <v>56000</v>
      </c>
      <c r="F361" s="27">
        <f>F362+F364</f>
        <v>0</v>
      </c>
      <c r="G361" s="27">
        <f t="shared" si="84"/>
        <v>1.7278777649901111</v>
      </c>
      <c r="H361" s="28">
        <v>0</v>
      </c>
    </row>
    <row r="362" spans="1:8" s="61" customFormat="1" ht="23.25" customHeight="1" x14ac:dyDescent="0.2">
      <c r="A362" s="25" t="s">
        <v>85</v>
      </c>
      <c r="B362" s="29" t="s">
        <v>84</v>
      </c>
      <c r="C362" s="29" t="s">
        <v>86</v>
      </c>
      <c r="D362" s="27">
        <f>D363</f>
        <v>282364</v>
      </c>
      <c r="E362" s="27">
        <f>E363</f>
        <v>56000</v>
      </c>
      <c r="F362" s="27">
        <f>F363</f>
        <v>0</v>
      </c>
      <c r="G362" s="27">
        <f t="shared" si="84"/>
        <v>19.832556558201471</v>
      </c>
      <c r="H362" s="28">
        <v>0</v>
      </c>
    </row>
    <row r="363" spans="1:8" s="61" customFormat="1" ht="36.75" customHeight="1" x14ac:dyDescent="0.2">
      <c r="A363" s="25" t="s">
        <v>29</v>
      </c>
      <c r="B363" s="29" t="s">
        <v>84</v>
      </c>
      <c r="C363" s="29" t="s">
        <v>30</v>
      </c>
      <c r="D363" s="27">
        <v>282364</v>
      </c>
      <c r="E363" s="28">
        <v>56000</v>
      </c>
      <c r="F363" s="27">
        <v>0</v>
      </c>
      <c r="G363" s="27">
        <f t="shared" si="84"/>
        <v>19.832556558201471</v>
      </c>
      <c r="H363" s="28">
        <v>0</v>
      </c>
    </row>
    <row r="364" spans="1:8" s="61" customFormat="1" ht="34.5" customHeight="1" x14ac:dyDescent="0.2">
      <c r="A364" s="25" t="s">
        <v>68</v>
      </c>
      <c r="B364" s="29" t="s">
        <v>84</v>
      </c>
      <c r="C364" s="29" t="s">
        <v>50</v>
      </c>
      <c r="D364" s="27">
        <f>D365</f>
        <v>2958606</v>
      </c>
      <c r="E364" s="27">
        <f>E365</f>
        <v>0</v>
      </c>
      <c r="F364" s="27">
        <f>F365</f>
        <v>0</v>
      </c>
      <c r="G364" s="27">
        <f t="shared" si="84"/>
        <v>0</v>
      </c>
      <c r="H364" s="28">
        <v>0</v>
      </c>
    </row>
    <row r="365" spans="1:8" s="61" customFormat="1" ht="22.5" customHeight="1" x14ac:dyDescent="0.2">
      <c r="A365" s="25" t="s">
        <v>27</v>
      </c>
      <c r="B365" s="29" t="s">
        <v>84</v>
      </c>
      <c r="C365" s="29" t="s">
        <v>28</v>
      </c>
      <c r="D365" s="27">
        <v>2958606</v>
      </c>
      <c r="E365" s="28">
        <v>0</v>
      </c>
      <c r="F365" s="27">
        <v>0</v>
      </c>
      <c r="G365" s="27">
        <f t="shared" si="84"/>
        <v>0</v>
      </c>
      <c r="H365" s="28">
        <v>0</v>
      </c>
    </row>
    <row r="366" spans="1:8" s="61" customFormat="1" ht="42" customHeight="1" x14ac:dyDescent="0.2">
      <c r="A366" s="49" t="s">
        <v>361</v>
      </c>
      <c r="B366" s="44" t="s">
        <v>362</v>
      </c>
      <c r="C366" s="29" t="s">
        <v>1</v>
      </c>
      <c r="D366" s="27">
        <f t="shared" ref="D366:F368" si="100">D367</f>
        <v>60000</v>
      </c>
      <c r="E366" s="27">
        <f t="shared" si="100"/>
        <v>0</v>
      </c>
      <c r="F366" s="27">
        <f t="shared" si="100"/>
        <v>0</v>
      </c>
      <c r="G366" s="27">
        <f t="shared" si="84"/>
        <v>0</v>
      </c>
      <c r="H366" s="28">
        <v>0</v>
      </c>
    </row>
    <row r="367" spans="1:8" s="61" customFormat="1" ht="44.25" customHeight="1" x14ac:dyDescent="0.2">
      <c r="A367" s="25" t="s">
        <v>253</v>
      </c>
      <c r="B367" s="29" t="s">
        <v>254</v>
      </c>
      <c r="C367" s="29" t="s">
        <v>1</v>
      </c>
      <c r="D367" s="27">
        <f t="shared" si="100"/>
        <v>60000</v>
      </c>
      <c r="E367" s="27">
        <f t="shared" si="100"/>
        <v>0</v>
      </c>
      <c r="F367" s="27">
        <f t="shared" si="100"/>
        <v>0</v>
      </c>
      <c r="G367" s="27">
        <f t="shared" si="84"/>
        <v>0</v>
      </c>
      <c r="H367" s="28">
        <v>0</v>
      </c>
    </row>
    <row r="368" spans="1:8" s="61" customFormat="1" ht="36" customHeight="1" x14ac:dyDescent="0.2">
      <c r="A368" s="25" t="s">
        <v>68</v>
      </c>
      <c r="B368" s="29" t="s">
        <v>254</v>
      </c>
      <c r="C368" s="29" t="s">
        <v>50</v>
      </c>
      <c r="D368" s="27">
        <f t="shared" si="100"/>
        <v>60000</v>
      </c>
      <c r="E368" s="27">
        <f t="shared" si="100"/>
        <v>0</v>
      </c>
      <c r="F368" s="27">
        <f t="shared" si="100"/>
        <v>0</v>
      </c>
      <c r="G368" s="27">
        <f t="shared" si="84"/>
        <v>0</v>
      </c>
      <c r="H368" s="28">
        <v>0</v>
      </c>
    </row>
    <row r="369" spans="1:8" s="61" customFormat="1" ht="24.75" customHeight="1" x14ac:dyDescent="0.2">
      <c r="A369" s="25" t="s">
        <v>27</v>
      </c>
      <c r="B369" s="29" t="s">
        <v>254</v>
      </c>
      <c r="C369" s="29" t="s">
        <v>28</v>
      </c>
      <c r="D369" s="27">
        <v>60000</v>
      </c>
      <c r="E369" s="28">
        <v>0</v>
      </c>
      <c r="F369" s="27">
        <v>0</v>
      </c>
      <c r="G369" s="27">
        <f t="shared" si="84"/>
        <v>0</v>
      </c>
      <c r="H369" s="28">
        <v>0</v>
      </c>
    </row>
    <row r="370" spans="1:8" s="61" customFormat="1" ht="24.75" customHeight="1" x14ac:dyDescent="0.2">
      <c r="A370" s="47" t="s">
        <v>363</v>
      </c>
      <c r="B370" s="44" t="s">
        <v>364</v>
      </c>
      <c r="C370" s="29" t="s">
        <v>1</v>
      </c>
      <c r="D370" s="27">
        <f t="shared" ref="D370:F372" si="101">D371</f>
        <v>50000</v>
      </c>
      <c r="E370" s="27">
        <f t="shared" si="101"/>
        <v>0</v>
      </c>
      <c r="F370" s="27">
        <f t="shared" si="101"/>
        <v>0</v>
      </c>
      <c r="G370" s="27">
        <f t="shared" si="84"/>
        <v>0</v>
      </c>
      <c r="H370" s="28">
        <v>0</v>
      </c>
    </row>
    <row r="371" spans="1:8" s="61" customFormat="1" ht="35.25" customHeight="1" x14ac:dyDescent="0.2">
      <c r="A371" s="25" t="s">
        <v>257</v>
      </c>
      <c r="B371" s="29" t="s">
        <v>479</v>
      </c>
      <c r="C371" s="29" t="s">
        <v>1</v>
      </c>
      <c r="D371" s="27">
        <f t="shared" si="101"/>
        <v>50000</v>
      </c>
      <c r="E371" s="27">
        <f t="shared" si="101"/>
        <v>0</v>
      </c>
      <c r="F371" s="27">
        <f t="shared" si="101"/>
        <v>0</v>
      </c>
      <c r="G371" s="27">
        <f t="shared" si="84"/>
        <v>0</v>
      </c>
      <c r="H371" s="28">
        <v>0</v>
      </c>
    </row>
    <row r="372" spans="1:8" s="61" customFormat="1" ht="32.25" customHeight="1" x14ac:dyDescent="0.2">
      <c r="A372" s="25" t="s">
        <v>68</v>
      </c>
      <c r="B372" s="29" t="s">
        <v>479</v>
      </c>
      <c r="C372" s="29" t="s">
        <v>50</v>
      </c>
      <c r="D372" s="27">
        <f t="shared" si="101"/>
        <v>50000</v>
      </c>
      <c r="E372" s="27">
        <f t="shared" si="101"/>
        <v>0</v>
      </c>
      <c r="F372" s="27">
        <f t="shared" si="101"/>
        <v>0</v>
      </c>
      <c r="G372" s="27">
        <f t="shared" si="84"/>
        <v>0</v>
      </c>
      <c r="H372" s="28">
        <v>0</v>
      </c>
    </row>
    <row r="373" spans="1:8" s="61" customFormat="1" ht="24.75" customHeight="1" x14ac:dyDescent="0.2">
      <c r="A373" s="25" t="s">
        <v>27</v>
      </c>
      <c r="B373" s="29" t="s">
        <v>479</v>
      </c>
      <c r="C373" s="29" t="s">
        <v>28</v>
      </c>
      <c r="D373" s="27">
        <v>50000</v>
      </c>
      <c r="E373" s="28">
        <v>0</v>
      </c>
      <c r="F373" s="27">
        <v>0</v>
      </c>
      <c r="G373" s="27">
        <f t="shared" si="84"/>
        <v>0</v>
      </c>
      <c r="H373" s="28">
        <v>0</v>
      </c>
    </row>
    <row r="374" spans="1:8" s="61" customFormat="1" ht="32.25" customHeight="1" x14ac:dyDescent="0.2">
      <c r="A374" s="47" t="s">
        <v>357</v>
      </c>
      <c r="B374" s="44" t="s">
        <v>365</v>
      </c>
      <c r="C374" s="29" t="s">
        <v>1</v>
      </c>
      <c r="D374" s="27">
        <f t="shared" ref="D374:F376" si="102">D375</f>
        <v>125305.62</v>
      </c>
      <c r="E374" s="27">
        <f t="shared" si="102"/>
        <v>0</v>
      </c>
      <c r="F374" s="27">
        <f t="shared" si="102"/>
        <v>0</v>
      </c>
      <c r="G374" s="27">
        <f t="shared" si="84"/>
        <v>0</v>
      </c>
      <c r="H374" s="28">
        <v>0</v>
      </c>
    </row>
    <row r="375" spans="1:8" s="61" customFormat="1" ht="30.75" customHeight="1" x14ac:dyDescent="0.2">
      <c r="A375" s="25" t="s">
        <v>256</v>
      </c>
      <c r="B375" s="29" t="s">
        <v>255</v>
      </c>
      <c r="C375" s="29" t="s">
        <v>1</v>
      </c>
      <c r="D375" s="27">
        <f t="shared" si="102"/>
        <v>125305.62</v>
      </c>
      <c r="E375" s="27">
        <f t="shared" si="102"/>
        <v>0</v>
      </c>
      <c r="F375" s="27">
        <f t="shared" si="102"/>
        <v>0</v>
      </c>
      <c r="G375" s="27">
        <f t="shared" si="84"/>
        <v>0</v>
      </c>
      <c r="H375" s="28">
        <v>0</v>
      </c>
    </row>
    <row r="376" spans="1:8" s="61" customFormat="1" ht="36" customHeight="1" x14ac:dyDescent="0.2">
      <c r="A376" s="25" t="s">
        <v>68</v>
      </c>
      <c r="B376" s="29" t="s">
        <v>255</v>
      </c>
      <c r="C376" s="29" t="s">
        <v>50</v>
      </c>
      <c r="D376" s="27">
        <f t="shared" si="102"/>
        <v>125305.62</v>
      </c>
      <c r="E376" s="27">
        <f t="shared" si="102"/>
        <v>0</v>
      </c>
      <c r="F376" s="27">
        <f t="shared" si="102"/>
        <v>0</v>
      </c>
      <c r="G376" s="27">
        <f t="shared" si="84"/>
        <v>0</v>
      </c>
      <c r="H376" s="28">
        <v>0</v>
      </c>
    </row>
    <row r="377" spans="1:8" s="61" customFormat="1" ht="24.75" customHeight="1" x14ac:dyDescent="0.2">
      <c r="A377" s="25" t="s">
        <v>27</v>
      </c>
      <c r="B377" s="29" t="s">
        <v>255</v>
      </c>
      <c r="C377" s="29" t="s">
        <v>28</v>
      </c>
      <c r="D377" s="27">
        <v>125305.62</v>
      </c>
      <c r="E377" s="27">
        <v>0</v>
      </c>
      <c r="F377" s="27">
        <v>0</v>
      </c>
      <c r="G377" s="27">
        <f t="shared" si="84"/>
        <v>0</v>
      </c>
      <c r="H377" s="28">
        <v>0</v>
      </c>
    </row>
    <row r="378" spans="1:8" s="61" customFormat="1" ht="33.75" customHeight="1" x14ac:dyDescent="0.2">
      <c r="A378" s="30" t="s">
        <v>218</v>
      </c>
      <c r="B378" s="29" t="s">
        <v>174</v>
      </c>
      <c r="C378" s="29" t="s">
        <v>1</v>
      </c>
      <c r="D378" s="27">
        <f t="shared" ref="D378:F379" si="103">D379</f>
        <v>300000</v>
      </c>
      <c r="E378" s="27">
        <f t="shared" si="103"/>
        <v>7570</v>
      </c>
      <c r="F378" s="27">
        <f t="shared" si="103"/>
        <v>0</v>
      </c>
      <c r="G378" s="27">
        <f t="shared" si="84"/>
        <v>2.5233333333333334</v>
      </c>
      <c r="H378" s="28">
        <v>0</v>
      </c>
    </row>
    <row r="379" spans="1:8" s="61" customFormat="1" ht="33.75" customHeight="1" x14ac:dyDescent="0.2">
      <c r="A379" s="49" t="s">
        <v>368</v>
      </c>
      <c r="B379" s="44" t="s">
        <v>369</v>
      </c>
      <c r="C379" s="29" t="s">
        <v>1</v>
      </c>
      <c r="D379" s="27">
        <f t="shared" si="103"/>
        <v>300000</v>
      </c>
      <c r="E379" s="27">
        <f t="shared" si="103"/>
        <v>7570</v>
      </c>
      <c r="F379" s="27">
        <f t="shared" si="103"/>
        <v>0</v>
      </c>
      <c r="G379" s="27">
        <f t="shared" ref="G379:G467" si="104">E379/D379*100</f>
        <v>2.5233333333333334</v>
      </c>
      <c r="H379" s="28">
        <v>0</v>
      </c>
    </row>
    <row r="380" spans="1:8" s="61" customFormat="1" ht="36.75" customHeight="1" x14ac:dyDescent="0.2">
      <c r="A380" s="25" t="s">
        <v>175</v>
      </c>
      <c r="B380" s="29" t="s">
        <v>176</v>
      </c>
      <c r="C380" s="29" t="s">
        <v>1</v>
      </c>
      <c r="D380" s="27">
        <f>D381+D383</f>
        <v>300000</v>
      </c>
      <c r="E380" s="27">
        <f>E381+E383</f>
        <v>7570</v>
      </c>
      <c r="F380" s="27">
        <f>F381+F383</f>
        <v>0</v>
      </c>
      <c r="G380" s="27">
        <f t="shared" si="104"/>
        <v>2.5233333333333334</v>
      </c>
      <c r="H380" s="28">
        <v>0</v>
      </c>
    </row>
    <row r="381" spans="1:8" s="61" customFormat="1" ht="36" customHeight="1" x14ac:dyDescent="0.2">
      <c r="A381" s="16" t="s">
        <v>177</v>
      </c>
      <c r="B381" s="20" t="s">
        <v>176</v>
      </c>
      <c r="C381" s="20" t="s">
        <v>43</v>
      </c>
      <c r="D381" s="27">
        <f>D382</f>
        <v>300000</v>
      </c>
      <c r="E381" s="27">
        <f>E382</f>
        <v>7570</v>
      </c>
      <c r="F381" s="27">
        <f>F382</f>
        <v>0</v>
      </c>
      <c r="G381" s="27">
        <f t="shared" si="104"/>
        <v>2.5233333333333334</v>
      </c>
      <c r="H381" s="28">
        <v>0</v>
      </c>
    </row>
    <row r="382" spans="1:8" s="61" customFormat="1" ht="33" customHeight="1" x14ac:dyDescent="0.2">
      <c r="A382" s="16" t="s">
        <v>44</v>
      </c>
      <c r="B382" s="20" t="s">
        <v>176</v>
      </c>
      <c r="C382" s="20" t="s">
        <v>7</v>
      </c>
      <c r="D382" s="27">
        <v>300000</v>
      </c>
      <c r="E382" s="28">
        <v>7570</v>
      </c>
      <c r="F382" s="27">
        <v>0</v>
      </c>
      <c r="G382" s="27">
        <f t="shared" si="104"/>
        <v>2.5233333333333334</v>
      </c>
      <c r="H382" s="28">
        <v>0</v>
      </c>
    </row>
    <row r="383" spans="1:8" s="68" customFormat="1" ht="33" customHeight="1" x14ac:dyDescent="0.2">
      <c r="A383" s="25" t="s">
        <v>68</v>
      </c>
      <c r="B383" s="20" t="s">
        <v>176</v>
      </c>
      <c r="C383" s="20" t="s">
        <v>50</v>
      </c>
      <c r="D383" s="27">
        <f>D384</f>
        <v>0</v>
      </c>
      <c r="E383" s="27">
        <f>E384</f>
        <v>0</v>
      </c>
      <c r="F383" s="27">
        <f>F384</f>
        <v>0</v>
      </c>
      <c r="G383" s="27">
        <v>0</v>
      </c>
      <c r="H383" s="28">
        <v>0</v>
      </c>
    </row>
    <row r="384" spans="1:8" s="68" customFormat="1" ht="33" customHeight="1" x14ac:dyDescent="0.2">
      <c r="A384" s="25" t="s">
        <v>27</v>
      </c>
      <c r="B384" s="20" t="s">
        <v>176</v>
      </c>
      <c r="C384" s="20" t="s">
        <v>28</v>
      </c>
      <c r="D384" s="27">
        <v>0</v>
      </c>
      <c r="E384" s="28">
        <v>0</v>
      </c>
      <c r="F384" s="27">
        <v>0</v>
      </c>
      <c r="G384" s="27">
        <v>0</v>
      </c>
      <c r="H384" s="28">
        <v>0</v>
      </c>
    </row>
    <row r="385" spans="1:8" s="61" customFormat="1" ht="35.25" customHeight="1" x14ac:dyDescent="0.2">
      <c r="A385" s="25" t="s">
        <v>219</v>
      </c>
      <c r="B385" s="29" t="s">
        <v>109</v>
      </c>
      <c r="C385" s="29" t="s">
        <v>1</v>
      </c>
      <c r="D385" s="27">
        <f>D389+D396+D399+D386</f>
        <v>24654332.689999998</v>
      </c>
      <c r="E385" s="27">
        <f>E389+E396+E399+E386</f>
        <v>5587373.9900000002</v>
      </c>
      <c r="F385" s="27">
        <f>F389+F396+F399+F386</f>
        <v>3942386.84</v>
      </c>
      <c r="G385" s="27">
        <f t="shared" si="104"/>
        <v>22.662848190842684</v>
      </c>
      <c r="H385" s="28">
        <f t="shared" si="94"/>
        <v>141.72566561225636</v>
      </c>
    </row>
    <row r="386" spans="1:8" s="68" customFormat="1" ht="42.75" customHeight="1" x14ac:dyDescent="0.2">
      <c r="A386" s="25" t="s">
        <v>321</v>
      </c>
      <c r="B386" s="29" t="s">
        <v>88</v>
      </c>
      <c r="C386" s="29" t="s">
        <v>1</v>
      </c>
      <c r="D386" s="27">
        <f t="shared" ref="D386:F387" si="105">D387</f>
        <v>5298200</v>
      </c>
      <c r="E386" s="27">
        <f t="shared" si="105"/>
        <v>1295824.21</v>
      </c>
      <c r="F386" s="27">
        <f t="shared" si="105"/>
        <v>844609.88</v>
      </c>
      <c r="G386" s="27">
        <f t="shared" si="104"/>
        <v>24.457819825601145</v>
      </c>
      <c r="H386" s="28">
        <f t="shared" si="94"/>
        <v>153.42280983026151</v>
      </c>
    </row>
    <row r="387" spans="1:8" s="68" customFormat="1" ht="58.5" customHeight="1" x14ac:dyDescent="0.2">
      <c r="A387" s="25" t="s">
        <v>141</v>
      </c>
      <c r="B387" s="29" t="s">
        <v>88</v>
      </c>
      <c r="C387" s="29" t="s">
        <v>40</v>
      </c>
      <c r="D387" s="27">
        <f t="shared" si="105"/>
        <v>5298200</v>
      </c>
      <c r="E387" s="27">
        <f t="shared" si="105"/>
        <v>1295824.21</v>
      </c>
      <c r="F387" s="27">
        <f t="shared" si="105"/>
        <v>844609.88</v>
      </c>
      <c r="G387" s="27">
        <f t="shared" si="104"/>
        <v>24.457819825601145</v>
      </c>
      <c r="H387" s="28">
        <f t="shared" si="94"/>
        <v>153.42280983026151</v>
      </c>
    </row>
    <row r="388" spans="1:8" s="68" customFormat="1" ht="35.25" customHeight="1" x14ac:dyDescent="0.2">
      <c r="A388" s="25" t="s">
        <v>142</v>
      </c>
      <c r="B388" s="29" t="s">
        <v>88</v>
      </c>
      <c r="C388" s="29" t="s">
        <v>4</v>
      </c>
      <c r="D388" s="27">
        <v>5298200</v>
      </c>
      <c r="E388" s="27">
        <v>1295824.21</v>
      </c>
      <c r="F388" s="27">
        <v>844609.88</v>
      </c>
      <c r="G388" s="27">
        <f t="shared" si="104"/>
        <v>24.457819825601145</v>
      </c>
      <c r="H388" s="28">
        <f t="shared" si="94"/>
        <v>153.42280983026151</v>
      </c>
    </row>
    <row r="389" spans="1:8" s="61" customFormat="1" ht="29.25" customHeight="1" x14ac:dyDescent="0.2">
      <c r="A389" s="25" t="s">
        <v>21</v>
      </c>
      <c r="B389" s="29" t="s">
        <v>87</v>
      </c>
      <c r="C389" s="29" t="s">
        <v>1</v>
      </c>
      <c r="D389" s="27">
        <f>D390+D392+D394</f>
        <v>15449485.689999999</v>
      </c>
      <c r="E389" s="27">
        <f>E390+E392+E394</f>
        <v>3619769.27</v>
      </c>
      <c r="F389" s="27">
        <f>F390+F392+F394</f>
        <v>2751197.57</v>
      </c>
      <c r="G389" s="27">
        <f t="shared" si="104"/>
        <v>23.429707257782511</v>
      </c>
      <c r="H389" s="28">
        <f t="shared" si="94"/>
        <v>131.57067705610109</v>
      </c>
    </row>
    <row r="390" spans="1:8" s="61" customFormat="1" ht="59.25" customHeight="1" x14ac:dyDescent="0.2">
      <c r="A390" s="25" t="s">
        <v>141</v>
      </c>
      <c r="B390" s="29" t="s">
        <v>87</v>
      </c>
      <c r="C390" s="29" t="s">
        <v>40</v>
      </c>
      <c r="D390" s="27">
        <f>D391</f>
        <v>13815799.689999999</v>
      </c>
      <c r="E390" s="27">
        <f>E391</f>
        <v>3246843.82</v>
      </c>
      <c r="F390" s="27">
        <f>F391</f>
        <v>2387784.19</v>
      </c>
      <c r="G390" s="27">
        <f t="shared" si="104"/>
        <v>23.500947414213705</v>
      </c>
      <c r="H390" s="28">
        <f t="shared" si="94"/>
        <v>135.97727271994376</v>
      </c>
    </row>
    <row r="391" spans="1:8" s="61" customFormat="1" ht="21" customHeight="1" x14ac:dyDescent="0.2">
      <c r="A391" s="25" t="s">
        <v>14</v>
      </c>
      <c r="B391" s="29" t="s">
        <v>87</v>
      </c>
      <c r="C391" s="29" t="s">
        <v>15</v>
      </c>
      <c r="D391" s="27">
        <v>13815799.689999999</v>
      </c>
      <c r="E391" s="27">
        <v>3246843.82</v>
      </c>
      <c r="F391" s="27">
        <v>2387784.19</v>
      </c>
      <c r="G391" s="27">
        <f t="shared" si="104"/>
        <v>23.500947414213705</v>
      </c>
      <c r="H391" s="28">
        <f t="shared" si="94"/>
        <v>135.97727271994376</v>
      </c>
    </row>
    <row r="392" spans="1:8" s="61" customFormat="1" ht="35.25" customHeight="1" x14ac:dyDescent="0.2">
      <c r="A392" s="25" t="s">
        <v>114</v>
      </c>
      <c r="B392" s="29" t="s">
        <v>87</v>
      </c>
      <c r="C392" s="29" t="s">
        <v>43</v>
      </c>
      <c r="D392" s="27">
        <f>D393</f>
        <v>1629686</v>
      </c>
      <c r="E392" s="27">
        <f>E393</f>
        <v>372925.45</v>
      </c>
      <c r="F392" s="27">
        <f>F393</f>
        <v>363413.38</v>
      </c>
      <c r="G392" s="27">
        <f t="shared" si="104"/>
        <v>22.883270151427944</v>
      </c>
      <c r="H392" s="28">
        <f t="shared" si="94"/>
        <v>102.61742426764803</v>
      </c>
    </row>
    <row r="393" spans="1:8" s="61" customFormat="1" ht="32.25" customHeight="1" x14ac:dyDescent="0.2">
      <c r="A393" s="25" t="s">
        <v>44</v>
      </c>
      <c r="B393" s="29" t="s">
        <v>87</v>
      </c>
      <c r="C393" s="29" t="s">
        <v>7</v>
      </c>
      <c r="D393" s="27">
        <v>1629686</v>
      </c>
      <c r="E393" s="27">
        <v>372925.45</v>
      </c>
      <c r="F393" s="27">
        <v>363413.38</v>
      </c>
      <c r="G393" s="27">
        <f t="shared" si="104"/>
        <v>22.883270151427944</v>
      </c>
      <c r="H393" s="28">
        <f t="shared" si="94"/>
        <v>102.61742426764803</v>
      </c>
    </row>
    <row r="394" spans="1:8" s="61" customFormat="1" ht="21" customHeight="1" outlineLevel="5" x14ac:dyDescent="0.2">
      <c r="A394" s="25" t="s">
        <v>45</v>
      </c>
      <c r="B394" s="29" t="s">
        <v>87</v>
      </c>
      <c r="C394" s="29" t="s">
        <v>46</v>
      </c>
      <c r="D394" s="27">
        <f>D395</f>
        <v>4000</v>
      </c>
      <c r="E394" s="27">
        <f>E395</f>
        <v>0</v>
      </c>
      <c r="F394" s="27">
        <f>F395</f>
        <v>0</v>
      </c>
      <c r="G394" s="27">
        <f t="shared" si="104"/>
        <v>0</v>
      </c>
      <c r="H394" s="28">
        <v>0</v>
      </c>
    </row>
    <row r="395" spans="1:8" s="61" customFormat="1" ht="24.75" customHeight="1" outlineLevel="5" x14ac:dyDescent="0.2">
      <c r="A395" s="25" t="s">
        <v>8</v>
      </c>
      <c r="B395" s="29" t="s">
        <v>87</v>
      </c>
      <c r="C395" s="29" t="s">
        <v>9</v>
      </c>
      <c r="D395" s="27">
        <v>4000</v>
      </c>
      <c r="E395" s="28">
        <v>0</v>
      </c>
      <c r="F395" s="27">
        <v>0</v>
      </c>
      <c r="G395" s="27">
        <f t="shared" si="104"/>
        <v>0</v>
      </c>
      <c r="H395" s="28">
        <v>0</v>
      </c>
    </row>
    <row r="396" spans="1:8" s="61" customFormat="1" ht="30" customHeight="1" outlineLevel="5" x14ac:dyDescent="0.2">
      <c r="A396" s="25" t="s">
        <v>178</v>
      </c>
      <c r="B396" s="29" t="s">
        <v>179</v>
      </c>
      <c r="C396" s="29" t="s">
        <v>1</v>
      </c>
      <c r="D396" s="27">
        <f t="shared" ref="D396:F397" si="106">D397</f>
        <v>488000</v>
      </c>
      <c r="E396" s="27">
        <f t="shared" si="106"/>
        <v>9180</v>
      </c>
      <c r="F396" s="27">
        <f t="shared" si="106"/>
        <v>0</v>
      </c>
      <c r="G396" s="27">
        <f t="shared" si="104"/>
        <v>1.8811475409836065</v>
      </c>
      <c r="H396" s="28">
        <v>0</v>
      </c>
    </row>
    <row r="397" spans="1:8" s="61" customFormat="1" ht="30" customHeight="1" outlineLevel="5" x14ac:dyDescent="0.2">
      <c r="A397" s="25" t="s">
        <v>114</v>
      </c>
      <c r="B397" s="29" t="s">
        <v>179</v>
      </c>
      <c r="C397" s="29" t="s">
        <v>43</v>
      </c>
      <c r="D397" s="27">
        <f t="shared" si="106"/>
        <v>488000</v>
      </c>
      <c r="E397" s="27">
        <f t="shared" si="106"/>
        <v>9180</v>
      </c>
      <c r="F397" s="27">
        <f t="shared" si="106"/>
        <v>0</v>
      </c>
      <c r="G397" s="27">
        <f t="shared" si="104"/>
        <v>1.8811475409836065</v>
      </c>
      <c r="H397" s="28">
        <v>0</v>
      </c>
    </row>
    <row r="398" spans="1:8" s="61" customFormat="1" ht="30" customHeight="1" outlineLevel="5" x14ac:dyDescent="0.2">
      <c r="A398" s="25" t="s">
        <v>44</v>
      </c>
      <c r="B398" s="29" t="s">
        <v>179</v>
      </c>
      <c r="C398" s="29" t="s">
        <v>7</v>
      </c>
      <c r="D398" s="27">
        <v>488000</v>
      </c>
      <c r="E398" s="28">
        <v>9180</v>
      </c>
      <c r="F398" s="27">
        <v>0</v>
      </c>
      <c r="G398" s="27">
        <f t="shared" si="104"/>
        <v>1.8811475409836065</v>
      </c>
      <c r="H398" s="28">
        <v>0</v>
      </c>
    </row>
    <row r="399" spans="1:8" s="61" customFormat="1" ht="76.5" customHeight="1" outlineLevel="5" x14ac:dyDescent="0.2">
      <c r="A399" s="19" t="s">
        <v>120</v>
      </c>
      <c r="B399" s="20" t="s">
        <v>97</v>
      </c>
      <c r="C399" s="20" t="s">
        <v>1</v>
      </c>
      <c r="D399" s="27">
        <f t="shared" ref="D399:F400" si="107">D400</f>
        <v>3418647</v>
      </c>
      <c r="E399" s="27">
        <f t="shared" si="107"/>
        <v>662600.51</v>
      </c>
      <c r="F399" s="27">
        <f t="shared" si="107"/>
        <v>346579.39</v>
      </c>
      <c r="G399" s="27">
        <f t="shared" si="104"/>
        <v>19.381951690244708</v>
      </c>
      <c r="H399" s="28">
        <f t="shared" si="94"/>
        <v>191.18289463202066</v>
      </c>
    </row>
    <row r="400" spans="1:8" s="61" customFormat="1" ht="18.75" customHeight="1" outlineLevel="5" x14ac:dyDescent="0.2">
      <c r="A400" s="16" t="s">
        <v>85</v>
      </c>
      <c r="B400" s="20" t="s">
        <v>97</v>
      </c>
      <c r="C400" s="20" t="s">
        <v>86</v>
      </c>
      <c r="D400" s="27">
        <f t="shared" si="107"/>
        <v>3418647</v>
      </c>
      <c r="E400" s="27">
        <f t="shared" si="107"/>
        <v>662600.51</v>
      </c>
      <c r="F400" s="27">
        <f t="shared" si="107"/>
        <v>346579.39</v>
      </c>
      <c r="G400" s="27">
        <f t="shared" si="104"/>
        <v>19.381951690244708</v>
      </c>
      <c r="H400" s="28">
        <f t="shared" ref="H400:H463" si="108">E400/F400*100</f>
        <v>191.18289463202066</v>
      </c>
    </row>
    <row r="401" spans="1:8" s="61" customFormat="1" ht="20.25" customHeight="1" outlineLevel="5" x14ac:dyDescent="0.2">
      <c r="A401" s="16" t="s">
        <v>23</v>
      </c>
      <c r="B401" s="20" t="s">
        <v>97</v>
      </c>
      <c r="C401" s="20" t="s">
        <v>24</v>
      </c>
      <c r="D401" s="27">
        <v>3418647</v>
      </c>
      <c r="E401" s="28">
        <v>662600.51</v>
      </c>
      <c r="F401" s="27">
        <v>346579.39</v>
      </c>
      <c r="G401" s="27">
        <f t="shared" si="104"/>
        <v>19.381951690244708</v>
      </c>
      <c r="H401" s="28">
        <f t="shared" si="108"/>
        <v>191.18289463202066</v>
      </c>
    </row>
    <row r="402" spans="1:8" s="35" customFormat="1" ht="32.25" customHeight="1" outlineLevel="1" x14ac:dyDescent="0.2">
      <c r="A402" s="31" t="s">
        <v>191</v>
      </c>
      <c r="B402" s="32" t="s">
        <v>102</v>
      </c>
      <c r="C402" s="32" t="s">
        <v>1</v>
      </c>
      <c r="D402" s="34">
        <f>D415+D403+D440+D446</f>
        <v>45349734.25</v>
      </c>
      <c r="E402" s="34">
        <f>E415+E403+E440+E446</f>
        <v>863599.67999999993</v>
      </c>
      <c r="F402" s="34">
        <f>F415+F403+F440+F446</f>
        <v>856926.37</v>
      </c>
      <c r="G402" s="34">
        <f t="shared" si="104"/>
        <v>1.9043103433401043</v>
      </c>
      <c r="H402" s="80">
        <f t="shared" si="108"/>
        <v>100.77874952080188</v>
      </c>
    </row>
    <row r="403" spans="1:8" s="35" customFormat="1" ht="58.5" customHeight="1" outlineLevel="1" x14ac:dyDescent="0.2">
      <c r="A403" s="25" t="s">
        <v>547</v>
      </c>
      <c r="B403" s="26" t="s">
        <v>543</v>
      </c>
      <c r="C403" s="26" t="s">
        <v>1</v>
      </c>
      <c r="D403" s="27">
        <f>D404</f>
        <v>35693755.68</v>
      </c>
      <c r="E403" s="27">
        <f>E404</f>
        <v>51744.44</v>
      </c>
      <c r="F403" s="27">
        <f>F404</f>
        <v>0</v>
      </c>
      <c r="G403" s="27">
        <f t="shared" ref="G403:G405" si="109">E403/D403*100</f>
        <v>0.14496776540943701</v>
      </c>
      <c r="H403" s="28">
        <v>0</v>
      </c>
    </row>
    <row r="404" spans="1:8" s="35" customFormat="1" ht="57" customHeight="1" outlineLevel="1" x14ac:dyDescent="0.2">
      <c r="A404" s="47" t="s">
        <v>548</v>
      </c>
      <c r="B404" s="54" t="s">
        <v>544</v>
      </c>
      <c r="C404" s="54" t="s">
        <v>1</v>
      </c>
      <c r="D404" s="58">
        <f>D405+D412</f>
        <v>35693755.68</v>
      </c>
      <c r="E404" s="58">
        <f>E405+E412</f>
        <v>51744.44</v>
      </c>
      <c r="F404" s="58">
        <f>F405+F412</f>
        <v>0</v>
      </c>
      <c r="G404" s="27">
        <f t="shared" si="109"/>
        <v>0.14496776540943701</v>
      </c>
      <c r="H404" s="28">
        <v>0</v>
      </c>
    </row>
    <row r="405" spans="1:8" s="35" customFormat="1" ht="42.75" customHeight="1" outlineLevel="1" x14ac:dyDescent="0.2">
      <c r="A405" s="25" t="s">
        <v>546</v>
      </c>
      <c r="B405" s="26" t="s">
        <v>545</v>
      </c>
      <c r="C405" s="26" t="s">
        <v>1</v>
      </c>
      <c r="D405" s="27">
        <f>D406+D408+D410</f>
        <v>22143355.68</v>
      </c>
      <c r="E405" s="27">
        <f>E406+E408+E410</f>
        <v>51744.44</v>
      </c>
      <c r="F405" s="27">
        <f>F406+F408+F410</f>
        <v>0</v>
      </c>
      <c r="G405" s="27">
        <f t="shared" si="109"/>
        <v>0.23367930655034305</v>
      </c>
      <c r="H405" s="28">
        <v>0</v>
      </c>
    </row>
    <row r="406" spans="1:8" s="35" customFormat="1" ht="32.25" customHeight="1" outlineLevel="1" x14ac:dyDescent="0.2">
      <c r="A406" s="19" t="s">
        <v>114</v>
      </c>
      <c r="B406" s="26" t="s">
        <v>545</v>
      </c>
      <c r="C406" s="26" t="s">
        <v>43</v>
      </c>
      <c r="D406" s="27">
        <f t="shared" ref="D406:E406" si="110">D407</f>
        <v>1787851.68</v>
      </c>
      <c r="E406" s="27">
        <f t="shared" si="110"/>
        <v>51744.44</v>
      </c>
      <c r="F406" s="27">
        <f>F407</f>
        <v>0</v>
      </c>
      <c r="G406" s="27">
        <f t="shared" ref="G406:G411" si="111">E406/D406*100</f>
        <v>2.8942244247017181</v>
      </c>
      <c r="H406" s="28">
        <v>0</v>
      </c>
    </row>
    <row r="407" spans="1:8" s="35" customFormat="1" ht="32.25" customHeight="1" outlineLevel="1" x14ac:dyDescent="0.2">
      <c r="A407" s="16" t="s">
        <v>44</v>
      </c>
      <c r="B407" s="26" t="s">
        <v>545</v>
      </c>
      <c r="C407" s="26" t="s">
        <v>7</v>
      </c>
      <c r="D407" s="27">
        <v>1787851.68</v>
      </c>
      <c r="E407" s="27">
        <v>51744.44</v>
      </c>
      <c r="F407" s="27">
        <v>0</v>
      </c>
      <c r="G407" s="27">
        <f t="shared" si="111"/>
        <v>2.8942244247017181</v>
      </c>
      <c r="H407" s="28">
        <v>0</v>
      </c>
    </row>
    <row r="408" spans="1:8" s="35" customFormat="1" ht="32.25" customHeight="1" outlineLevel="1" x14ac:dyDescent="0.2">
      <c r="A408" s="19" t="s">
        <v>85</v>
      </c>
      <c r="B408" s="26" t="s">
        <v>545</v>
      </c>
      <c r="C408" s="26" t="s">
        <v>86</v>
      </c>
      <c r="D408" s="27">
        <f t="shared" ref="D408:E408" si="112">D409</f>
        <v>2288304</v>
      </c>
      <c r="E408" s="27">
        <f t="shared" si="112"/>
        <v>0</v>
      </c>
      <c r="F408" s="27">
        <f>F409</f>
        <v>0</v>
      </c>
      <c r="G408" s="27">
        <f t="shared" si="111"/>
        <v>0</v>
      </c>
      <c r="H408" s="28">
        <v>0</v>
      </c>
    </row>
    <row r="409" spans="1:8" s="35" customFormat="1" ht="32.25" customHeight="1" outlineLevel="1" x14ac:dyDescent="0.2">
      <c r="A409" s="19" t="s">
        <v>29</v>
      </c>
      <c r="B409" s="26" t="s">
        <v>545</v>
      </c>
      <c r="C409" s="26" t="s">
        <v>30</v>
      </c>
      <c r="D409" s="27">
        <v>2288304</v>
      </c>
      <c r="E409" s="27">
        <v>0</v>
      </c>
      <c r="F409" s="27">
        <v>0</v>
      </c>
      <c r="G409" s="27">
        <f t="shared" si="111"/>
        <v>0</v>
      </c>
      <c r="H409" s="28">
        <v>0</v>
      </c>
    </row>
    <row r="410" spans="1:8" s="35" customFormat="1" ht="32.25" customHeight="1" outlineLevel="1" x14ac:dyDescent="0.2">
      <c r="A410" s="30" t="s">
        <v>273</v>
      </c>
      <c r="B410" s="26" t="s">
        <v>545</v>
      </c>
      <c r="C410" s="26" t="s">
        <v>132</v>
      </c>
      <c r="D410" s="27">
        <f t="shared" ref="D410:E410" si="113">D411</f>
        <v>18067200</v>
      </c>
      <c r="E410" s="27">
        <f t="shared" si="113"/>
        <v>0</v>
      </c>
      <c r="F410" s="27">
        <f>F411</f>
        <v>0</v>
      </c>
      <c r="G410" s="27">
        <f t="shared" si="111"/>
        <v>0</v>
      </c>
      <c r="H410" s="28">
        <v>0</v>
      </c>
    </row>
    <row r="411" spans="1:8" s="35" customFormat="1" ht="32.25" customHeight="1" outlineLevel="1" x14ac:dyDescent="0.2">
      <c r="A411" s="19" t="s">
        <v>133</v>
      </c>
      <c r="B411" s="26" t="s">
        <v>545</v>
      </c>
      <c r="C411" s="26" t="s">
        <v>134</v>
      </c>
      <c r="D411" s="27">
        <v>18067200</v>
      </c>
      <c r="E411" s="27">
        <v>0</v>
      </c>
      <c r="F411" s="27">
        <v>0</v>
      </c>
      <c r="G411" s="27">
        <f t="shared" si="111"/>
        <v>0</v>
      </c>
      <c r="H411" s="28">
        <v>0</v>
      </c>
    </row>
    <row r="412" spans="1:8" s="35" customFormat="1" ht="49.5" customHeight="1" outlineLevel="1" x14ac:dyDescent="0.2">
      <c r="A412" s="19" t="s">
        <v>550</v>
      </c>
      <c r="B412" s="26" t="s">
        <v>549</v>
      </c>
      <c r="C412" s="26" t="s">
        <v>1</v>
      </c>
      <c r="D412" s="27">
        <f t="shared" ref="D412:E413" si="114">D413</f>
        <v>13550400</v>
      </c>
      <c r="E412" s="27">
        <f t="shared" si="114"/>
        <v>0</v>
      </c>
      <c r="F412" s="27">
        <f>F413</f>
        <v>0</v>
      </c>
      <c r="G412" s="27">
        <f t="shared" ref="G412:G414" si="115">E412/D412*100</f>
        <v>0</v>
      </c>
      <c r="H412" s="28">
        <v>0</v>
      </c>
    </row>
    <row r="413" spans="1:8" s="35" customFormat="1" ht="32.25" customHeight="1" outlineLevel="1" x14ac:dyDescent="0.2">
      <c r="A413" s="30" t="s">
        <v>273</v>
      </c>
      <c r="B413" s="26" t="s">
        <v>549</v>
      </c>
      <c r="C413" s="26" t="s">
        <v>132</v>
      </c>
      <c r="D413" s="27">
        <f t="shared" si="114"/>
        <v>13550400</v>
      </c>
      <c r="E413" s="27">
        <f t="shared" si="114"/>
        <v>0</v>
      </c>
      <c r="F413" s="27">
        <f>F414</f>
        <v>0</v>
      </c>
      <c r="G413" s="27">
        <f t="shared" si="115"/>
        <v>0</v>
      </c>
      <c r="H413" s="28">
        <v>0</v>
      </c>
    </row>
    <row r="414" spans="1:8" s="35" customFormat="1" ht="32.25" customHeight="1" outlineLevel="1" x14ac:dyDescent="0.2">
      <c r="A414" s="19" t="s">
        <v>133</v>
      </c>
      <c r="B414" s="26" t="s">
        <v>549</v>
      </c>
      <c r="C414" s="26" t="s">
        <v>134</v>
      </c>
      <c r="D414" s="27">
        <v>13550400</v>
      </c>
      <c r="E414" s="27">
        <v>0</v>
      </c>
      <c r="F414" s="27">
        <v>0</v>
      </c>
      <c r="G414" s="27">
        <f t="shared" si="115"/>
        <v>0</v>
      </c>
      <c r="H414" s="28">
        <v>0</v>
      </c>
    </row>
    <row r="415" spans="1:8" s="61" customFormat="1" ht="48.75" customHeight="1" outlineLevel="1" x14ac:dyDescent="0.2">
      <c r="A415" s="16" t="s">
        <v>192</v>
      </c>
      <c r="B415" s="17" t="s">
        <v>103</v>
      </c>
      <c r="C415" s="17" t="s">
        <v>1</v>
      </c>
      <c r="D415" s="27">
        <f>D416</f>
        <v>9055978.5700000003</v>
      </c>
      <c r="E415" s="27">
        <f>E416</f>
        <v>692578.28</v>
      </c>
      <c r="F415" s="27">
        <f>F416</f>
        <v>700554.22</v>
      </c>
      <c r="G415" s="27">
        <f t="shared" si="104"/>
        <v>7.647746454417681</v>
      </c>
      <c r="H415" s="28">
        <f t="shared" si="108"/>
        <v>98.861481413958231</v>
      </c>
    </row>
    <row r="416" spans="1:8" s="55" customFormat="1" ht="41.25" customHeight="1" outlineLevel="1" x14ac:dyDescent="0.2">
      <c r="A416" s="46" t="s">
        <v>433</v>
      </c>
      <c r="B416" s="56" t="s">
        <v>434</v>
      </c>
      <c r="C416" s="56" t="s">
        <v>1</v>
      </c>
      <c r="D416" s="58">
        <f>D417+D420+D425+D431+D437+D428+D434</f>
        <v>9055978.5700000003</v>
      </c>
      <c r="E416" s="58">
        <f>E417+E420+E425+E431+E437+E428+E434</f>
        <v>692578.28</v>
      </c>
      <c r="F416" s="58">
        <f>F417+F420+F425+F431+F437+F428+F434</f>
        <v>700554.22</v>
      </c>
      <c r="G416" s="58">
        <f t="shared" si="104"/>
        <v>7.647746454417681</v>
      </c>
      <c r="H416" s="78">
        <f t="shared" si="108"/>
        <v>98.861481413958231</v>
      </c>
    </row>
    <row r="417" spans="1:8" s="61" customFormat="1" ht="30.75" customHeight="1" outlineLevel="1" x14ac:dyDescent="0.2">
      <c r="A417" s="25" t="s">
        <v>223</v>
      </c>
      <c r="B417" s="26" t="s">
        <v>228</v>
      </c>
      <c r="C417" s="26" t="s">
        <v>1</v>
      </c>
      <c r="D417" s="27">
        <f t="shared" ref="D417:F418" si="116">D418</f>
        <v>1218000</v>
      </c>
      <c r="E417" s="27">
        <f t="shared" si="116"/>
        <v>36000</v>
      </c>
      <c r="F417" s="27">
        <f t="shared" si="116"/>
        <v>0</v>
      </c>
      <c r="G417" s="27">
        <f t="shared" si="104"/>
        <v>2.9556650246305418</v>
      </c>
      <c r="H417" s="28">
        <v>0</v>
      </c>
    </row>
    <row r="418" spans="1:8" s="61" customFormat="1" ht="30.75" customHeight="1" outlineLevel="1" x14ac:dyDescent="0.2">
      <c r="A418" s="19" t="s">
        <v>114</v>
      </c>
      <c r="B418" s="17" t="s">
        <v>228</v>
      </c>
      <c r="C418" s="17" t="s">
        <v>43</v>
      </c>
      <c r="D418" s="27">
        <f t="shared" si="116"/>
        <v>1218000</v>
      </c>
      <c r="E418" s="27">
        <f t="shared" si="116"/>
        <v>36000</v>
      </c>
      <c r="F418" s="27">
        <f t="shared" si="116"/>
        <v>0</v>
      </c>
      <c r="G418" s="27">
        <f t="shared" si="104"/>
        <v>2.9556650246305418</v>
      </c>
      <c r="H418" s="28">
        <v>0</v>
      </c>
    </row>
    <row r="419" spans="1:8" s="61" customFormat="1" ht="30.75" customHeight="1" outlineLevel="3" x14ac:dyDescent="0.2">
      <c r="A419" s="16" t="s">
        <v>44</v>
      </c>
      <c r="B419" s="17" t="s">
        <v>228</v>
      </c>
      <c r="C419" s="17" t="s">
        <v>7</v>
      </c>
      <c r="D419" s="27">
        <v>1218000</v>
      </c>
      <c r="E419" s="28">
        <v>36000</v>
      </c>
      <c r="F419" s="27">
        <v>0</v>
      </c>
      <c r="G419" s="27">
        <f t="shared" si="104"/>
        <v>2.9556650246305418</v>
      </c>
      <c r="H419" s="28">
        <v>0</v>
      </c>
    </row>
    <row r="420" spans="1:8" s="61" customFormat="1" ht="30.75" customHeight="1" outlineLevel="3" x14ac:dyDescent="0.2">
      <c r="A420" s="25" t="s">
        <v>233</v>
      </c>
      <c r="B420" s="26" t="s">
        <v>232</v>
      </c>
      <c r="C420" s="26" t="s">
        <v>1</v>
      </c>
      <c r="D420" s="27">
        <f>D421+D423</f>
        <v>1403500</v>
      </c>
      <c r="E420" s="27">
        <f>E421+E423</f>
        <v>656578.28</v>
      </c>
      <c r="F420" s="27">
        <f>F421+F423</f>
        <v>700554.22</v>
      </c>
      <c r="G420" s="27">
        <f t="shared" si="104"/>
        <v>46.781494834342716</v>
      </c>
      <c r="H420" s="28">
        <f t="shared" si="108"/>
        <v>93.722692870224961</v>
      </c>
    </row>
    <row r="421" spans="1:8" s="61" customFormat="1" ht="30.75" customHeight="1" outlineLevel="3" x14ac:dyDescent="0.2">
      <c r="A421" s="16" t="s">
        <v>114</v>
      </c>
      <c r="B421" s="17" t="s">
        <v>232</v>
      </c>
      <c r="C421" s="17" t="s">
        <v>43</v>
      </c>
      <c r="D421" s="27">
        <f>D422</f>
        <v>1403500</v>
      </c>
      <c r="E421" s="27">
        <f>E422</f>
        <v>656578.28</v>
      </c>
      <c r="F421" s="27">
        <f>F422</f>
        <v>252043.22</v>
      </c>
      <c r="G421" s="27">
        <f t="shared" si="104"/>
        <v>46.781494834342716</v>
      </c>
      <c r="H421" s="28">
        <f t="shared" si="108"/>
        <v>260.50225830315929</v>
      </c>
    </row>
    <row r="422" spans="1:8" s="61" customFormat="1" ht="30.75" customHeight="1" outlineLevel="3" x14ac:dyDescent="0.2">
      <c r="A422" s="16" t="s">
        <v>44</v>
      </c>
      <c r="B422" s="17" t="s">
        <v>232</v>
      </c>
      <c r="C422" s="17" t="s">
        <v>7</v>
      </c>
      <c r="D422" s="27">
        <v>1403500</v>
      </c>
      <c r="E422" s="27">
        <v>656578.28</v>
      </c>
      <c r="F422" s="27">
        <v>252043.22</v>
      </c>
      <c r="G422" s="27">
        <f t="shared" si="104"/>
        <v>46.781494834342716</v>
      </c>
      <c r="H422" s="28">
        <f t="shared" si="108"/>
        <v>260.50225830315929</v>
      </c>
    </row>
    <row r="423" spans="1:8" s="61" customFormat="1" ht="19.5" customHeight="1" outlineLevel="3" x14ac:dyDescent="0.2">
      <c r="A423" s="16" t="s">
        <v>45</v>
      </c>
      <c r="B423" s="17" t="s">
        <v>232</v>
      </c>
      <c r="C423" s="17" t="s">
        <v>46</v>
      </c>
      <c r="D423" s="27">
        <f>D424</f>
        <v>0</v>
      </c>
      <c r="E423" s="27">
        <f>E424</f>
        <v>0</v>
      </c>
      <c r="F423" s="27">
        <f>F424</f>
        <v>448511</v>
      </c>
      <c r="G423" s="27">
        <v>0</v>
      </c>
      <c r="H423" s="28">
        <f t="shared" si="108"/>
        <v>0</v>
      </c>
    </row>
    <row r="424" spans="1:8" s="61" customFormat="1" ht="19.5" customHeight="1" outlineLevel="3" x14ac:dyDescent="0.2">
      <c r="A424" s="16" t="s">
        <v>8</v>
      </c>
      <c r="B424" s="17" t="s">
        <v>232</v>
      </c>
      <c r="C424" s="17" t="s">
        <v>9</v>
      </c>
      <c r="D424" s="27">
        <v>0</v>
      </c>
      <c r="E424" s="28">
        <v>0</v>
      </c>
      <c r="F424" s="27">
        <v>448511</v>
      </c>
      <c r="G424" s="27">
        <v>0</v>
      </c>
      <c r="H424" s="28">
        <f t="shared" si="108"/>
        <v>0</v>
      </c>
    </row>
    <row r="425" spans="1:8" s="61" customFormat="1" ht="19.5" customHeight="1" outlineLevel="5" x14ac:dyDescent="0.2">
      <c r="A425" s="25" t="s">
        <v>285</v>
      </c>
      <c r="B425" s="29" t="s">
        <v>403</v>
      </c>
      <c r="C425" s="29" t="s">
        <v>1</v>
      </c>
      <c r="D425" s="27">
        <f t="shared" ref="D425:F426" si="117">D426</f>
        <v>132000</v>
      </c>
      <c r="E425" s="27">
        <f t="shared" si="117"/>
        <v>0</v>
      </c>
      <c r="F425" s="27">
        <f t="shared" si="117"/>
        <v>0</v>
      </c>
      <c r="G425" s="27">
        <f t="shared" si="104"/>
        <v>0</v>
      </c>
      <c r="H425" s="28">
        <v>0</v>
      </c>
    </row>
    <row r="426" spans="1:8" s="61" customFormat="1" ht="32.25" customHeight="1" outlineLevel="5" x14ac:dyDescent="0.2">
      <c r="A426" s="30" t="s">
        <v>114</v>
      </c>
      <c r="B426" s="29" t="s">
        <v>403</v>
      </c>
      <c r="C426" s="29" t="s">
        <v>43</v>
      </c>
      <c r="D426" s="27">
        <f t="shared" si="117"/>
        <v>132000</v>
      </c>
      <c r="E426" s="27">
        <f t="shared" si="117"/>
        <v>0</v>
      </c>
      <c r="F426" s="27">
        <f t="shared" si="117"/>
        <v>0</v>
      </c>
      <c r="G426" s="27">
        <f t="shared" si="104"/>
        <v>0</v>
      </c>
      <c r="H426" s="28">
        <v>0</v>
      </c>
    </row>
    <row r="427" spans="1:8" s="61" customFormat="1" ht="32.25" customHeight="1" outlineLevel="5" x14ac:dyDescent="0.2">
      <c r="A427" s="30" t="s">
        <v>44</v>
      </c>
      <c r="B427" s="29" t="s">
        <v>403</v>
      </c>
      <c r="C427" s="29" t="s">
        <v>7</v>
      </c>
      <c r="D427" s="27">
        <v>132000</v>
      </c>
      <c r="E427" s="27">
        <v>0</v>
      </c>
      <c r="F427" s="27">
        <v>0</v>
      </c>
      <c r="G427" s="27">
        <f t="shared" si="104"/>
        <v>0</v>
      </c>
      <c r="H427" s="28">
        <v>0</v>
      </c>
    </row>
    <row r="428" spans="1:8" s="77" customFormat="1" ht="32.25" customHeight="1" outlineLevel="5" x14ac:dyDescent="0.2">
      <c r="A428" s="30" t="s">
        <v>513</v>
      </c>
      <c r="B428" s="29" t="s">
        <v>512</v>
      </c>
      <c r="C428" s="29" t="s">
        <v>1</v>
      </c>
      <c r="D428" s="27">
        <f t="shared" ref="D428:E429" si="118">D429</f>
        <v>5000000</v>
      </c>
      <c r="E428" s="27">
        <f t="shared" si="118"/>
        <v>0</v>
      </c>
      <c r="F428" s="27">
        <f>F429</f>
        <v>0</v>
      </c>
      <c r="G428" s="27">
        <f t="shared" ref="G428:G430" si="119">E428/D428*100</f>
        <v>0</v>
      </c>
      <c r="H428" s="28">
        <v>0</v>
      </c>
    </row>
    <row r="429" spans="1:8" s="77" customFormat="1" ht="32.25" customHeight="1" outlineLevel="5" x14ac:dyDescent="0.2">
      <c r="A429" s="30" t="s">
        <v>114</v>
      </c>
      <c r="B429" s="29" t="s">
        <v>512</v>
      </c>
      <c r="C429" s="29" t="s">
        <v>43</v>
      </c>
      <c r="D429" s="27">
        <f t="shared" si="118"/>
        <v>5000000</v>
      </c>
      <c r="E429" s="27">
        <f t="shared" si="118"/>
        <v>0</v>
      </c>
      <c r="F429" s="27">
        <f>F430</f>
        <v>0</v>
      </c>
      <c r="G429" s="27">
        <f t="shared" si="119"/>
        <v>0</v>
      </c>
      <c r="H429" s="28">
        <v>0</v>
      </c>
    </row>
    <row r="430" spans="1:8" s="77" customFormat="1" ht="32.25" customHeight="1" outlineLevel="5" x14ac:dyDescent="0.2">
      <c r="A430" s="30" t="s">
        <v>44</v>
      </c>
      <c r="B430" s="29" t="s">
        <v>512</v>
      </c>
      <c r="C430" s="29" t="s">
        <v>7</v>
      </c>
      <c r="D430" s="27">
        <v>5000000</v>
      </c>
      <c r="E430" s="27">
        <v>0</v>
      </c>
      <c r="F430" s="27">
        <v>0</v>
      </c>
      <c r="G430" s="27">
        <f t="shared" si="119"/>
        <v>0</v>
      </c>
      <c r="H430" s="28">
        <v>0</v>
      </c>
    </row>
    <row r="431" spans="1:8" s="61" customFormat="1" ht="39" customHeight="1" outlineLevel="3" x14ac:dyDescent="0.2">
      <c r="A431" s="16" t="s">
        <v>392</v>
      </c>
      <c r="B431" s="17" t="s">
        <v>393</v>
      </c>
      <c r="C431" s="17" t="s">
        <v>1</v>
      </c>
      <c r="D431" s="27">
        <f t="shared" ref="D431:F432" si="120">D432</f>
        <v>0</v>
      </c>
      <c r="E431" s="27">
        <f t="shared" si="120"/>
        <v>0</v>
      </c>
      <c r="F431" s="27">
        <f t="shared" si="120"/>
        <v>0</v>
      </c>
      <c r="G431" s="27">
        <v>0</v>
      </c>
      <c r="H431" s="28">
        <v>0</v>
      </c>
    </row>
    <row r="432" spans="1:8" s="61" customFormat="1" ht="29.25" customHeight="1" outlineLevel="3" x14ac:dyDescent="0.2">
      <c r="A432" s="16" t="s">
        <v>114</v>
      </c>
      <c r="B432" s="17" t="s">
        <v>393</v>
      </c>
      <c r="C432" s="17" t="s">
        <v>43</v>
      </c>
      <c r="D432" s="27">
        <f t="shared" si="120"/>
        <v>0</v>
      </c>
      <c r="E432" s="27">
        <f t="shared" si="120"/>
        <v>0</v>
      </c>
      <c r="F432" s="27">
        <f t="shared" si="120"/>
        <v>0</v>
      </c>
      <c r="G432" s="27">
        <v>0</v>
      </c>
      <c r="H432" s="28">
        <v>0</v>
      </c>
    </row>
    <row r="433" spans="1:8" s="61" customFormat="1" ht="29.25" customHeight="1" outlineLevel="3" x14ac:dyDescent="0.2">
      <c r="A433" s="16" t="s">
        <v>44</v>
      </c>
      <c r="B433" s="17" t="s">
        <v>393</v>
      </c>
      <c r="C433" s="17" t="s">
        <v>7</v>
      </c>
      <c r="D433" s="27">
        <v>0</v>
      </c>
      <c r="E433" s="28">
        <v>0</v>
      </c>
      <c r="F433" s="27">
        <v>0</v>
      </c>
      <c r="G433" s="27">
        <v>0</v>
      </c>
      <c r="H433" s="28">
        <v>0</v>
      </c>
    </row>
    <row r="434" spans="1:8" s="77" customFormat="1" ht="21.75" customHeight="1" outlineLevel="3" x14ac:dyDescent="0.2">
      <c r="A434" s="16" t="s">
        <v>124</v>
      </c>
      <c r="B434" s="17" t="s">
        <v>514</v>
      </c>
      <c r="C434" s="17" t="s">
        <v>1</v>
      </c>
      <c r="D434" s="27">
        <f t="shared" ref="D434:E435" si="121">D435</f>
        <v>0</v>
      </c>
      <c r="E434" s="27">
        <f t="shared" si="121"/>
        <v>0</v>
      </c>
      <c r="F434" s="27">
        <f>F435</f>
        <v>0</v>
      </c>
      <c r="G434" s="27">
        <v>0</v>
      </c>
      <c r="H434" s="28">
        <v>0</v>
      </c>
    </row>
    <row r="435" spans="1:8" s="77" customFormat="1" ht="29.25" customHeight="1" outlineLevel="3" x14ac:dyDescent="0.2">
      <c r="A435" s="16" t="s">
        <v>114</v>
      </c>
      <c r="B435" s="17" t="s">
        <v>514</v>
      </c>
      <c r="C435" s="17" t="s">
        <v>43</v>
      </c>
      <c r="D435" s="27">
        <f t="shared" si="121"/>
        <v>0</v>
      </c>
      <c r="E435" s="27">
        <f t="shared" si="121"/>
        <v>0</v>
      </c>
      <c r="F435" s="27">
        <f>F436</f>
        <v>0</v>
      </c>
      <c r="G435" s="27">
        <v>0</v>
      </c>
      <c r="H435" s="28">
        <v>0</v>
      </c>
    </row>
    <row r="436" spans="1:8" s="77" customFormat="1" ht="29.25" customHeight="1" outlineLevel="3" x14ac:dyDescent="0.2">
      <c r="A436" s="16" t="s">
        <v>44</v>
      </c>
      <c r="B436" s="17" t="s">
        <v>514</v>
      </c>
      <c r="C436" s="17" t="s">
        <v>7</v>
      </c>
      <c r="D436" s="27">
        <v>0</v>
      </c>
      <c r="E436" s="28">
        <v>0</v>
      </c>
      <c r="F436" s="27">
        <v>0</v>
      </c>
      <c r="G436" s="27">
        <v>0</v>
      </c>
      <c r="H436" s="28">
        <v>0</v>
      </c>
    </row>
    <row r="437" spans="1:8" s="61" customFormat="1" ht="29.25" customHeight="1" outlineLevel="4" x14ac:dyDescent="0.2">
      <c r="A437" s="25" t="s">
        <v>402</v>
      </c>
      <c r="B437" s="29" t="s">
        <v>401</v>
      </c>
      <c r="C437" s="29" t="s">
        <v>1</v>
      </c>
      <c r="D437" s="27">
        <f t="shared" ref="D437:F438" si="122">D438</f>
        <v>1302478.57</v>
      </c>
      <c r="E437" s="27">
        <f t="shared" si="122"/>
        <v>0</v>
      </c>
      <c r="F437" s="27">
        <f t="shared" si="122"/>
        <v>0</v>
      </c>
      <c r="G437" s="27">
        <f t="shared" si="104"/>
        <v>0</v>
      </c>
      <c r="H437" s="28">
        <v>0</v>
      </c>
    </row>
    <row r="438" spans="1:8" s="61" customFormat="1" ht="29.25" customHeight="1" outlineLevel="4" x14ac:dyDescent="0.2">
      <c r="A438" s="16" t="s">
        <v>114</v>
      </c>
      <c r="B438" s="29" t="s">
        <v>401</v>
      </c>
      <c r="C438" s="29" t="s">
        <v>43</v>
      </c>
      <c r="D438" s="27">
        <f t="shared" si="122"/>
        <v>1302478.57</v>
      </c>
      <c r="E438" s="27">
        <f t="shared" si="122"/>
        <v>0</v>
      </c>
      <c r="F438" s="27">
        <f t="shared" si="122"/>
        <v>0</v>
      </c>
      <c r="G438" s="27">
        <f t="shared" si="104"/>
        <v>0</v>
      </c>
      <c r="H438" s="28">
        <v>0</v>
      </c>
    </row>
    <row r="439" spans="1:8" s="61" customFormat="1" ht="29.25" customHeight="1" outlineLevel="4" x14ac:dyDescent="0.2">
      <c r="A439" s="19" t="s">
        <v>44</v>
      </c>
      <c r="B439" s="29" t="s">
        <v>401</v>
      </c>
      <c r="C439" s="29" t="s">
        <v>7</v>
      </c>
      <c r="D439" s="27">
        <v>1302478.57</v>
      </c>
      <c r="E439" s="27">
        <v>0</v>
      </c>
      <c r="F439" s="27">
        <v>0</v>
      </c>
      <c r="G439" s="27">
        <f t="shared" si="104"/>
        <v>0</v>
      </c>
      <c r="H439" s="28">
        <v>0</v>
      </c>
    </row>
    <row r="440" spans="1:8" s="61" customFormat="1" ht="57.75" customHeight="1" x14ac:dyDescent="0.2">
      <c r="A440" s="19" t="s">
        <v>226</v>
      </c>
      <c r="B440" s="20" t="s">
        <v>311</v>
      </c>
      <c r="C440" s="20" t="s">
        <v>1</v>
      </c>
      <c r="D440" s="27">
        <f>D441</f>
        <v>0</v>
      </c>
      <c r="E440" s="27">
        <f>E441</f>
        <v>0</v>
      </c>
      <c r="F440" s="27">
        <f>F441</f>
        <v>35139.14</v>
      </c>
      <c r="G440" s="27">
        <v>0</v>
      </c>
      <c r="H440" s="28">
        <f t="shared" si="108"/>
        <v>0</v>
      </c>
    </row>
    <row r="441" spans="1:8" s="61" customFormat="1" ht="54" customHeight="1" x14ac:dyDescent="0.2">
      <c r="A441" s="19" t="s">
        <v>225</v>
      </c>
      <c r="B441" s="20" t="s">
        <v>312</v>
      </c>
      <c r="C441" s="20" t="s">
        <v>1</v>
      </c>
      <c r="D441" s="27">
        <f>D442+D444</f>
        <v>0</v>
      </c>
      <c r="E441" s="27">
        <f>E442+E444</f>
        <v>0</v>
      </c>
      <c r="F441" s="27">
        <f>F442+F444</f>
        <v>35139.14</v>
      </c>
      <c r="G441" s="27">
        <v>0</v>
      </c>
      <c r="H441" s="28">
        <f t="shared" si="108"/>
        <v>0</v>
      </c>
    </row>
    <row r="442" spans="1:8" s="61" customFormat="1" ht="29.25" customHeight="1" x14ac:dyDescent="0.2">
      <c r="A442" s="19" t="s">
        <v>114</v>
      </c>
      <c r="B442" s="20" t="s">
        <v>312</v>
      </c>
      <c r="C442" s="20" t="s">
        <v>43</v>
      </c>
      <c r="D442" s="27">
        <f>D443</f>
        <v>0</v>
      </c>
      <c r="E442" s="27">
        <f>E443</f>
        <v>0</v>
      </c>
      <c r="F442" s="27">
        <f>F443</f>
        <v>35139.14</v>
      </c>
      <c r="G442" s="27">
        <v>0</v>
      </c>
      <c r="H442" s="28">
        <f t="shared" si="108"/>
        <v>0</v>
      </c>
    </row>
    <row r="443" spans="1:8" s="61" customFormat="1" ht="29.25" customHeight="1" x14ac:dyDescent="0.2">
      <c r="A443" s="19" t="s">
        <v>44</v>
      </c>
      <c r="B443" s="20" t="s">
        <v>312</v>
      </c>
      <c r="C443" s="20" t="s">
        <v>7</v>
      </c>
      <c r="D443" s="27">
        <v>0</v>
      </c>
      <c r="E443" s="27">
        <v>0</v>
      </c>
      <c r="F443" s="27">
        <v>35139.14</v>
      </c>
      <c r="G443" s="27">
        <v>0</v>
      </c>
      <c r="H443" s="28">
        <f t="shared" si="108"/>
        <v>0</v>
      </c>
    </row>
    <row r="444" spans="1:8" s="61" customFormat="1" ht="29.25" customHeight="1" x14ac:dyDescent="0.2">
      <c r="A444" s="19" t="s">
        <v>273</v>
      </c>
      <c r="B444" s="20" t="s">
        <v>312</v>
      </c>
      <c r="C444" s="20" t="s">
        <v>132</v>
      </c>
      <c r="D444" s="27">
        <f>D445</f>
        <v>0</v>
      </c>
      <c r="E444" s="27">
        <f>E445</f>
        <v>0</v>
      </c>
      <c r="F444" s="27">
        <f>F445</f>
        <v>0</v>
      </c>
      <c r="G444" s="27">
        <v>0</v>
      </c>
      <c r="H444" s="28">
        <v>0</v>
      </c>
    </row>
    <row r="445" spans="1:8" s="61" customFormat="1" ht="21.75" customHeight="1" x14ac:dyDescent="0.2">
      <c r="A445" s="19" t="s">
        <v>133</v>
      </c>
      <c r="B445" s="20" t="s">
        <v>312</v>
      </c>
      <c r="C445" s="20" t="s">
        <v>134</v>
      </c>
      <c r="D445" s="27">
        <v>0</v>
      </c>
      <c r="E445" s="28">
        <v>0</v>
      </c>
      <c r="F445" s="27">
        <v>0</v>
      </c>
      <c r="G445" s="27">
        <v>0</v>
      </c>
      <c r="H445" s="28">
        <v>0</v>
      </c>
    </row>
    <row r="446" spans="1:8" s="61" customFormat="1" ht="32.25" customHeight="1" outlineLevel="5" x14ac:dyDescent="0.2">
      <c r="A446" s="16" t="s">
        <v>197</v>
      </c>
      <c r="B446" s="20" t="s">
        <v>115</v>
      </c>
      <c r="C446" s="20" t="s">
        <v>1</v>
      </c>
      <c r="D446" s="27">
        <f>D447</f>
        <v>600000</v>
      </c>
      <c r="E446" s="27">
        <f>E447</f>
        <v>119276.96</v>
      </c>
      <c r="F446" s="27">
        <f>F447</f>
        <v>121233.01</v>
      </c>
      <c r="G446" s="27">
        <f t="shared" si="104"/>
        <v>19.879493333333333</v>
      </c>
      <c r="H446" s="28">
        <f t="shared" si="108"/>
        <v>98.386536802146551</v>
      </c>
    </row>
    <row r="447" spans="1:8" s="61" customFormat="1" ht="32.25" customHeight="1" outlineLevel="5" x14ac:dyDescent="0.2">
      <c r="A447" s="19" t="s">
        <v>116</v>
      </c>
      <c r="B447" s="20" t="s">
        <v>104</v>
      </c>
      <c r="C447" s="20" t="s">
        <v>1</v>
      </c>
      <c r="D447" s="27">
        <f t="shared" ref="D447:F448" si="123">D448</f>
        <v>600000</v>
      </c>
      <c r="E447" s="27">
        <f t="shared" si="123"/>
        <v>119276.96</v>
      </c>
      <c r="F447" s="27">
        <f t="shared" si="123"/>
        <v>121233.01</v>
      </c>
      <c r="G447" s="27">
        <f t="shared" si="104"/>
        <v>19.879493333333333</v>
      </c>
      <c r="H447" s="28">
        <f t="shared" si="108"/>
        <v>98.386536802146551</v>
      </c>
    </row>
    <row r="448" spans="1:8" s="61" customFormat="1" ht="32.25" customHeight="1" outlineLevel="5" x14ac:dyDescent="0.2">
      <c r="A448" s="16" t="s">
        <v>114</v>
      </c>
      <c r="B448" s="20" t="s">
        <v>104</v>
      </c>
      <c r="C448" s="20" t="s">
        <v>43</v>
      </c>
      <c r="D448" s="27">
        <f t="shared" si="123"/>
        <v>600000</v>
      </c>
      <c r="E448" s="27">
        <f t="shared" si="123"/>
        <v>119276.96</v>
      </c>
      <c r="F448" s="27">
        <f t="shared" si="123"/>
        <v>121233.01</v>
      </c>
      <c r="G448" s="27">
        <f t="shared" si="104"/>
        <v>19.879493333333333</v>
      </c>
      <c r="H448" s="28">
        <f t="shared" si="108"/>
        <v>98.386536802146551</v>
      </c>
    </row>
    <row r="449" spans="1:8" s="61" customFormat="1" ht="32.25" customHeight="1" outlineLevel="5" x14ac:dyDescent="0.2">
      <c r="A449" s="19" t="s">
        <v>44</v>
      </c>
      <c r="B449" s="20" t="s">
        <v>104</v>
      </c>
      <c r="C449" s="20" t="s">
        <v>7</v>
      </c>
      <c r="D449" s="27">
        <v>600000</v>
      </c>
      <c r="E449" s="28">
        <v>119276.96</v>
      </c>
      <c r="F449" s="27">
        <v>121233.01</v>
      </c>
      <c r="G449" s="27">
        <f t="shared" si="104"/>
        <v>19.879493333333333</v>
      </c>
      <c r="H449" s="28">
        <f t="shared" si="108"/>
        <v>98.386536802146551</v>
      </c>
    </row>
    <row r="450" spans="1:8" s="35" customFormat="1" ht="44.25" customHeight="1" outlineLevel="2" x14ac:dyDescent="0.2">
      <c r="A450" s="63" t="s">
        <v>193</v>
      </c>
      <c r="B450" s="33" t="s">
        <v>121</v>
      </c>
      <c r="C450" s="33" t="s">
        <v>1</v>
      </c>
      <c r="D450" s="34">
        <f t="shared" ref="D450:F455" si="124">D451</f>
        <v>7665877.9699999997</v>
      </c>
      <c r="E450" s="34">
        <f t="shared" si="124"/>
        <v>665851.4</v>
      </c>
      <c r="F450" s="34">
        <f t="shared" si="124"/>
        <v>667006.55000000005</v>
      </c>
      <c r="G450" s="34">
        <f t="shared" si="104"/>
        <v>8.6859118108294133</v>
      </c>
      <c r="H450" s="80">
        <f t="shared" si="108"/>
        <v>99.826815793638005</v>
      </c>
    </row>
    <row r="451" spans="1:8" s="61" customFormat="1" ht="44.25" customHeight="1" outlineLevel="2" x14ac:dyDescent="0.2">
      <c r="A451" s="41" t="s">
        <v>194</v>
      </c>
      <c r="B451" s="29" t="s">
        <v>122</v>
      </c>
      <c r="C451" s="29" t="s">
        <v>1</v>
      </c>
      <c r="D451" s="27">
        <f>D452+D457</f>
        <v>7665877.9699999997</v>
      </c>
      <c r="E451" s="27">
        <f>E452+E457</f>
        <v>665851.4</v>
      </c>
      <c r="F451" s="27">
        <f>F452+F457</f>
        <v>667006.55000000005</v>
      </c>
      <c r="G451" s="27">
        <f t="shared" si="104"/>
        <v>8.6859118108294133</v>
      </c>
      <c r="H451" s="28">
        <f t="shared" si="108"/>
        <v>99.826815793638005</v>
      </c>
    </row>
    <row r="452" spans="1:8" s="61" customFormat="1" ht="27.75" customHeight="1" outlineLevel="2" x14ac:dyDescent="0.2">
      <c r="A452" s="42" t="s">
        <v>33</v>
      </c>
      <c r="B452" s="40" t="s">
        <v>123</v>
      </c>
      <c r="C452" s="29" t="s">
        <v>1</v>
      </c>
      <c r="D452" s="27">
        <f t="shared" ref="D452:E452" si="125">D455+D453</f>
        <v>2140865.34</v>
      </c>
      <c r="E452" s="27">
        <f t="shared" si="125"/>
        <v>380027.63</v>
      </c>
      <c r="F452" s="27">
        <f>F455+F453</f>
        <v>667006.55000000005</v>
      </c>
      <c r="G452" s="27">
        <f t="shared" si="104"/>
        <v>17.751122543746728</v>
      </c>
      <c r="H452" s="28">
        <f t="shared" si="108"/>
        <v>56.975097171084741</v>
      </c>
    </row>
    <row r="453" spans="1:8" s="77" customFormat="1" ht="27.75" customHeight="1" outlineLevel="2" x14ac:dyDescent="0.2">
      <c r="A453" s="16" t="s">
        <v>114</v>
      </c>
      <c r="B453" s="40" t="s">
        <v>123</v>
      </c>
      <c r="C453" s="29" t="s">
        <v>43</v>
      </c>
      <c r="D453" s="27">
        <f t="shared" ref="D453:E453" si="126">D454</f>
        <v>1760837.71</v>
      </c>
      <c r="E453" s="27">
        <f t="shared" si="126"/>
        <v>0</v>
      </c>
      <c r="F453" s="27">
        <f>F454</f>
        <v>0</v>
      </c>
      <c r="G453" s="27">
        <f t="shared" ref="G453:G454" si="127">E453/D453*100</f>
        <v>0</v>
      </c>
      <c r="H453" s="28">
        <v>0</v>
      </c>
    </row>
    <row r="454" spans="1:8" s="77" customFormat="1" ht="27.75" customHeight="1" outlineLevel="2" x14ac:dyDescent="0.2">
      <c r="A454" s="19" t="s">
        <v>44</v>
      </c>
      <c r="B454" s="40" t="s">
        <v>123</v>
      </c>
      <c r="C454" s="29" t="s">
        <v>7</v>
      </c>
      <c r="D454" s="27">
        <v>1760837.71</v>
      </c>
      <c r="E454" s="27">
        <v>0</v>
      </c>
      <c r="F454" s="27">
        <v>0</v>
      </c>
      <c r="G454" s="27">
        <f t="shared" si="127"/>
        <v>0</v>
      </c>
      <c r="H454" s="28">
        <v>0</v>
      </c>
    </row>
    <row r="455" spans="1:8" s="61" customFormat="1" ht="21.75" customHeight="1" outlineLevel="2" x14ac:dyDescent="0.2">
      <c r="A455" s="42" t="s">
        <v>45</v>
      </c>
      <c r="B455" s="40" t="s">
        <v>123</v>
      </c>
      <c r="C455" s="29" t="s">
        <v>46</v>
      </c>
      <c r="D455" s="27">
        <f t="shared" si="124"/>
        <v>380027.63</v>
      </c>
      <c r="E455" s="27">
        <f t="shared" si="124"/>
        <v>380027.63</v>
      </c>
      <c r="F455" s="27">
        <f t="shared" si="124"/>
        <v>667006.55000000005</v>
      </c>
      <c r="G455" s="27">
        <f t="shared" si="104"/>
        <v>100</v>
      </c>
      <c r="H455" s="28">
        <f t="shared" si="108"/>
        <v>56.975097171084741</v>
      </c>
    </row>
    <row r="456" spans="1:8" s="61" customFormat="1" ht="51" customHeight="1" outlineLevel="2" x14ac:dyDescent="0.2">
      <c r="A456" s="25" t="s">
        <v>282</v>
      </c>
      <c r="B456" s="40" t="s">
        <v>123</v>
      </c>
      <c r="C456" s="29" t="s">
        <v>34</v>
      </c>
      <c r="D456" s="27">
        <v>380027.63</v>
      </c>
      <c r="E456" s="28">
        <v>380027.63</v>
      </c>
      <c r="F456" s="27">
        <v>667006.55000000005</v>
      </c>
      <c r="G456" s="27">
        <f t="shared" si="104"/>
        <v>100</v>
      </c>
      <c r="H456" s="28">
        <f t="shared" si="108"/>
        <v>56.975097171084741</v>
      </c>
    </row>
    <row r="457" spans="1:8" s="77" customFormat="1" ht="33" customHeight="1" outlineLevel="2" x14ac:dyDescent="0.2">
      <c r="A457" s="25" t="s">
        <v>552</v>
      </c>
      <c r="B457" s="40" t="s">
        <v>551</v>
      </c>
      <c r="C457" s="29" t="s">
        <v>1</v>
      </c>
      <c r="D457" s="27">
        <f t="shared" ref="D457:E457" si="128">D458+D460</f>
        <v>5525012.6299999999</v>
      </c>
      <c r="E457" s="27">
        <f t="shared" si="128"/>
        <v>285823.77</v>
      </c>
      <c r="F457" s="27">
        <f>F458+F460</f>
        <v>0</v>
      </c>
      <c r="G457" s="27">
        <f t="shared" ref="G457:G461" si="129">E457/D457*100</f>
        <v>5.1732690790247124</v>
      </c>
      <c r="H457" s="28">
        <v>0</v>
      </c>
    </row>
    <row r="458" spans="1:8" s="77" customFormat="1" ht="39.75" customHeight="1" outlineLevel="2" x14ac:dyDescent="0.2">
      <c r="A458" s="16" t="s">
        <v>114</v>
      </c>
      <c r="B458" s="40" t="s">
        <v>551</v>
      </c>
      <c r="C458" s="29" t="s">
        <v>43</v>
      </c>
      <c r="D458" s="27">
        <f t="shared" ref="D458:E458" si="130">D459</f>
        <v>5239162.29</v>
      </c>
      <c r="E458" s="27">
        <f t="shared" si="130"/>
        <v>0</v>
      </c>
      <c r="F458" s="27">
        <f>F459</f>
        <v>0</v>
      </c>
      <c r="G458" s="27">
        <f t="shared" si="129"/>
        <v>0</v>
      </c>
      <c r="H458" s="28">
        <v>0</v>
      </c>
    </row>
    <row r="459" spans="1:8" s="77" customFormat="1" ht="33.75" customHeight="1" outlineLevel="2" x14ac:dyDescent="0.2">
      <c r="A459" s="19" t="s">
        <v>44</v>
      </c>
      <c r="B459" s="40" t="s">
        <v>551</v>
      </c>
      <c r="C459" s="29" t="s">
        <v>7</v>
      </c>
      <c r="D459" s="27">
        <v>5239162.29</v>
      </c>
      <c r="E459" s="27">
        <v>0</v>
      </c>
      <c r="F459" s="27">
        <v>0</v>
      </c>
      <c r="G459" s="27">
        <f t="shared" si="129"/>
        <v>0</v>
      </c>
      <c r="H459" s="28">
        <v>0</v>
      </c>
    </row>
    <row r="460" spans="1:8" s="77" customFormat="1" ht="28.5" customHeight="1" outlineLevel="2" x14ac:dyDescent="0.2">
      <c r="A460" s="42" t="s">
        <v>45</v>
      </c>
      <c r="B460" s="40" t="s">
        <v>551</v>
      </c>
      <c r="C460" s="29" t="s">
        <v>46</v>
      </c>
      <c r="D460" s="27">
        <f t="shared" ref="D460:E460" si="131">D461</f>
        <v>285850.34000000003</v>
      </c>
      <c r="E460" s="27">
        <f t="shared" si="131"/>
        <v>285823.77</v>
      </c>
      <c r="F460" s="27">
        <f>F461</f>
        <v>0</v>
      </c>
      <c r="G460" s="27">
        <f t="shared" si="129"/>
        <v>99.990704926221184</v>
      </c>
      <c r="H460" s="28">
        <v>0</v>
      </c>
    </row>
    <row r="461" spans="1:8" s="77" customFormat="1" ht="51" customHeight="1" outlineLevel="2" x14ac:dyDescent="0.2">
      <c r="A461" s="25" t="s">
        <v>282</v>
      </c>
      <c r="B461" s="40" t="s">
        <v>551</v>
      </c>
      <c r="C461" s="29" t="s">
        <v>34</v>
      </c>
      <c r="D461" s="27">
        <v>285850.34000000003</v>
      </c>
      <c r="E461" s="27">
        <v>285823.77</v>
      </c>
      <c r="F461" s="27">
        <v>0</v>
      </c>
      <c r="G461" s="27">
        <f t="shared" si="129"/>
        <v>99.990704926221184</v>
      </c>
      <c r="H461" s="28">
        <v>0</v>
      </c>
    </row>
    <row r="462" spans="1:8" s="35" customFormat="1" ht="30.75" customHeight="1" outlineLevel="2" x14ac:dyDescent="0.2">
      <c r="A462" s="38" t="s">
        <v>204</v>
      </c>
      <c r="B462" s="33" t="s">
        <v>210</v>
      </c>
      <c r="C462" s="33" t="s">
        <v>1</v>
      </c>
      <c r="D462" s="34">
        <f>D463</f>
        <v>58539354.140000001</v>
      </c>
      <c r="E462" s="34">
        <f>E463</f>
        <v>8482437.3200000003</v>
      </c>
      <c r="F462" s="34">
        <f>F463</f>
        <v>1399617.6099999999</v>
      </c>
      <c r="G462" s="34">
        <f t="shared" si="104"/>
        <v>14.49014503937607</v>
      </c>
      <c r="H462" s="80">
        <f t="shared" si="108"/>
        <v>606.05391496896073</v>
      </c>
    </row>
    <row r="463" spans="1:8" s="61" customFormat="1" ht="21" customHeight="1" outlineLevel="2" x14ac:dyDescent="0.2">
      <c r="A463" s="43" t="s">
        <v>331</v>
      </c>
      <c r="B463" s="44" t="s">
        <v>332</v>
      </c>
      <c r="C463" s="29" t="s">
        <v>1</v>
      </c>
      <c r="D463" s="27">
        <f>D464+D467+D470+D473+D476+D479+D482+D485+D488+D501+D504+D491+D498+D507+D510</f>
        <v>58539354.140000001</v>
      </c>
      <c r="E463" s="27">
        <f>E464+E467+E470+E473+E476+E479+E482+E485+E488+E501+E504+E491+E498+E507+E510</f>
        <v>8482437.3200000003</v>
      </c>
      <c r="F463" s="27">
        <f>F464+F467+F470+F473+F476+F479+F482+F485+F488+F501+F504</f>
        <v>1399617.6099999999</v>
      </c>
      <c r="G463" s="27">
        <f t="shared" si="104"/>
        <v>14.49014503937607</v>
      </c>
      <c r="H463" s="28">
        <f t="shared" si="108"/>
        <v>606.05391496896073</v>
      </c>
    </row>
    <row r="464" spans="1:8" s="61" customFormat="1" ht="21" customHeight="1" outlineLevel="2" x14ac:dyDescent="0.2">
      <c r="A464" s="25" t="s">
        <v>205</v>
      </c>
      <c r="B464" s="29" t="s">
        <v>211</v>
      </c>
      <c r="C464" s="29" t="s">
        <v>1</v>
      </c>
      <c r="D464" s="27">
        <f t="shared" ref="D464:F465" si="132">D465</f>
        <v>1825033.94</v>
      </c>
      <c r="E464" s="27">
        <f t="shared" si="132"/>
        <v>0</v>
      </c>
      <c r="F464" s="27">
        <f t="shared" si="132"/>
        <v>0</v>
      </c>
      <c r="G464" s="27">
        <f t="shared" si="104"/>
        <v>0</v>
      </c>
      <c r="H464" s="28">
        <v>0</v>
      </c>
    </row>
    <row r="465" spans="1:8" s="61" customFormat="1" ht="31.5" customHeight="1" outlineLevel="2" x14ac:dyDescent="0.2">
      <c r="A465" s="30" t="s">
        <v>114</v>
      </c>
      <c r="B465" s="29" t="s">
        <v>211</v>
      </c>
      <c r="C465" s="29" t="s">
        <v>43</v>
      </c>
      <c r="D465" s="27">
        <f t="shared" si="132"/>
        <v>1825033.94</v>
      </c>
      <c r="E465" s="27">
        <f t="shared" si="132"/>
        <v>0</v>
      </c>
      <c r="F465" s="27">
        <f t="shared" si="132"/>
        <v>0</v>
      </c>
      <c r="G465" s="27">
        <f t="shared" si="104"/>
        <v>0</v>
      </c>
      <c r="H465" s="28">
        <v>0</v>
      </c>
    </row>
    <row r="466" spans="1:8" s="61" customFormat="1" ht="31.5" customHeight="1" outlineLevel="2" x14ac:dyDescent="0.2">
      <c r="A466" s="25" t="s">
        <v>44</v>
      </c>
      <c r="B466" s="29" t="s">
        <v>211</v>
      </c>
      <c r="C466" s="29" t="s">
        <v>7</v>
      </c>
      <c r="D466" s="27">
        <v>1825033.94</v>
      </c>
      <c r="E466" s="28">
        <v>0</v>
      </c>
      <c r="F466" s="27">
        <v>0</v>
      </c>
      <c r="G466" s="27">
        <f t="shared" si="104"/>
        <v>0</v>
      </c>
      <c r="H466" s="28">
        <v>0</v>
      </c>
    </row>
    <row r="467" spans="1:8" s="61" customFormat="1" ht="17.25" customHeight="1" outlineLevel="2" x14ac:dyDescent="0.2">
      <c r="A467" s="25" t="s">
        <v>300</v>
      </c>
      <c r="B467" s="29" t="s">
        <v>301</v>
      </c>
      <c r="C467" s="29" t="s">
        <v>1</v>
      </c>
      <c r="D467" s="27">
        <f t="shared" ref="D467:F471" si="133">D468</f>
        <v>380000</v>
      </c>
      <c r="E467" s="27">
        <f t="shared" si="133"/>
        <v>98550</v>
      </c>
      <c r="F467" s="27">
        <f t="shared" si="133"/>
        <v>0</v>
      </c>
      <c r="G467" s="27">
        <f t="shared" si="104"/>
        <v>25.934210526315788</v>
      </c>
      <c r="H467" s="28">
        <v>0</v>
      </c>
    </row>
    <row r="468" spans="1:8" s="61" customFormat="1" ht="32.25" customHeight="1" outlineLevel="2" x14ac:dyDescent="0.2">
      <c r="A468" s="25" t="s">
        <v>114</v>
      </c>
      <c r="B468" s="29" t="s">
        <v>301</v>
      </c>
      <c r="C468" s="29" t="s">
        <v>43</v>
      </c>
      <c r="D468" s="27">
        <f t="shared" si="133"/>
        <v>380000</v>
      </c>
      <c r="E468" s="27">
        <f t="shared" si="133"/>
        <v>98550</v>
      </c>
      <c r="F468" s="27">
        <f t="shared" si="133"/>
        <v>0</v>
      </c>
      <c r="G468" s="27">
        <f t="shared" ref="G468:G555" si="134">E468/D468*100</f>
        <v>25.934210526315788</v>
      </c>
      <c r="H468" s="28">
        <v>0</v>
      </c>
    </row>
    <row r="469" spans="1:8" s="61" customFormat="1" ht="32.25" customHeight="1" outlineLevel="2" x14ac:dyDescent="0.2">
      <c r="A469" s="25" t="s">
        <v>235</v>
      </c>
      <c r="B469" s="29" t="s">
        <v>301</v>
      </c>
      <c r="C469" s="29" t="s">
        <v>7</v>
      </c>
      <c r="D469" s="27">
        <v>380000</v>
      </c>
      <c r="E469" s="28">
        <v>98550</v>
      </c>
      <c r="F469" s="27">
        <v>0</v>
      </c>
      <c r="G469" s="27">
        <f t="shared" si="134"/>
        <v>25.934210526315788</v>
      </c>
      <c r="H469" s="28">
        <v>0</v>
      </c>
    </row>
    <row r="470" spans="1:8" s="61" customFormat="1" ht="22.5" customHeight="1" outlineLevel="2" x14ac:dyDescent="0.2">
      <c r="A470" s="25" t="s">
        <v>302</v>
      </c>
      <c r="B470" s="29" t="s">
        <v>234</v>
      </c>
      <c r="C470" s="29" t="s">
        <v>1</v>
      </c>
      <c r="D470" s="27">
        <f t="shared" si="133"/>
        <v>0</v>
      </c>
      <c r="E470" s="27">
        <f t="shared" si="133"/>
        <v>0</v>
      </c>
      <c r="F470" s="27">
        <f t="shared" si="133"/>
        <v>0</v>
      </c>
      <c r="G470" s="27">
        <v>0</v>
      </c>
      <c r="H470" s="28">
        <v>0</v>
      </c>
    </row>
    <row r="471" spans="1:8" s="61" customFormat="1" ht="29.25" customHeight="1" outlineLevel="2" x14ac:dyDescent="0.2">
      <c r="A471" s="25" t="s">
        <v>114</v>
      </c>
      <c r="B471" s="29" t="s">
        <v>234</v>
      </c>
      <c r="C471" s="29" t="s">
        <v>43</v>
      </c>
      <c r="D471" s="27">
        <f t="shared" si="133"/>
        <v>0</v>
      </c>
      <c r="E471" s="27">
        <f t="shared" si="133"/>
        <v>0</v>
      </c>
      <c r="F471" s="27">
        <f t="shared" si="133"/>
        <v>0</v>
      </c>
      <c r="G471" s="27">
        <v>0</v>
      </c>
      <c r="H471" s="28">
        <v>0</v>
      </c>
    </row>
    <row r="472" spans="1:8" s="61" customFormat="1" ht="29.25" customHeight="1" outlineLevel="2" x14ac:dyDescent="0.2">
      <c r="A472" s="25" t="s">
        <v>235</v>
      </c>
      <c r="B472" s="29" t="s">
        <v>234</v>
      </c>
      <c r="C472" s="29" t="s">
        <v>7</v>
      </c>
      <c r="D472" s="27">
        <v>0</v>
      </c>
      <c r="E472" s="28">
        <v>0</v>
      </c>
      <c r="F472" s="27">
        <v>0</v>
      </c>
      <c r="G472" s="27">
        <v>0</v>
      </c>
      <c r="H472" s="28">
        <v>0</v>
      </c>
    </row>
    <row r="473" spans="1:8" s="61" customFormat="1" ht="23.25" customHeight="1" outlineLevel="2" x14ac:dyDescent="0.2">
      <c r="A473" s="25" t="s">
        <v>206</v>
      </c>
      <c r="B473" s="29" t="s">
        <v>212</v>
      </c>
      <c r="C473" s="29" t="s">
        <v>1</v>
      </c>
      <c r="D473" s="27">
        <f t="shared" ref="D473:F474" si="135">D474</f>
        <v>3924970</v>
      </c>
      <c r="E473" s="27">
        <f t="shared" si="135"/>
        <v>707133.18</v>
      </c>
      <c r="F473" s="27">
        <f t="shared" si="135"/>
        <v>1006267.61</v>
      </c>
      <c r="G473" s="27">
        <f t="shared" si="134"/>
        <v>18.016269678494361</v>
      </c>
      <c r="H473" s="28">
        <f t="shared" ref="H473:H484" si="136">E473/F473*100</f>
        <v>70.272875025759802</v>
      </c>
    </row>
    <row r="474" spans="1:8" s="61" customFormat="1" ht="29.25" customHeight="1" outlineLevel="2" x14ac:dyDescent="0.2">
      <c r="A474" s="25" t="s">
        <v>114</v>
      </c>
      <c r="B474" s="29" t="s">
        <v>212</v>
      </c>
      <c r="C474" s="29" t="s">
        <v>43</v>
      </c>
      <c r="D474" s="27">
        <f t="shared" si="135"/>
        <v>3924970</v>
      </c>
      <c r="E474" s="27">
        <f t="shared" si="135"/>
        <v>707133.18</v>
      </c>
      <c r="F474" s="27">
        <f t="shared" si="135"/>
        <v>1006267.61</v>
      </c>
      <c r="G474" s="27">
        <f t="shared" si="134"/>
        <v>18.016269678494361</v>
      </c>
      <c r="H474" s="28">
        <f t="shared" si="136"/>
        <v>70.272875025759802</v>
      </c>
    </row>
    <row r="475" spans="1:8" s="61" customFormat="1" ht="29.25" customHeight="1" outlineLevel="2" x14ac:dyDescent="0.2">
      <c r="A475" s="25" t="s">
        <v>44</v>
      </c>
      <c r="B475" s="29" t="s">
        <v>212</v>
      </c>
      <c r="C475" s="29" t="s">
        <v>7</v>
      </c>
      <c r="D475" s="27">
        <v>3924970</v>
      </c>
      <c r="E475" s="27">
        <v>707133.18</v>
      </c>
      <c r="F475" s="27">
        <v>1006267.61</v>
      </c>
      <c r="G475" s="27">
        <f t="shared" si="134"/>
        <v>18.016269678494361</v>
      </c>
      <c r="H475" s="28">
        <f t="shared" si="136"/>
        <v>70.272875025759802</v>
      </c>
    </row>
    <row r="476" spans="1:8" s="61" customFormat="1" ht="25.5" customHeight="1" outlineLevel="2" x14ac:dyDescent="0.2">
      <c r="A476" s="25" t="s">
        <v>207</v>
      </c>
      <c r="B476" s="29" t="s">
        <v>213</v>
      </c>
      <c r="C476" s="29" t="s">
        <v>1</v>
      </c>
      <c r="D476" s="27">
        <f t="shared" ref="D476:F477" si="137">D477</f>
        <v>120000</v>
      </c>
      <c r="E476" s="27">
        <f t="shared" si="137"/>
        <v>0</v>
      </c>
      <c r="F476" s="27">
        <f t="shared" si="137"/>
        <v>0</v>
      </c>
      <c r="G476" s="27">
        <f t="shared" si="134"/>
        <v>0</v>
      </c>
      <c r="H476" s="28">
        <v>0</v>
      </c>
    </row>
    <row r="477" spans="1:8" s="61" customFormat="1" ht="31.5" customHeight="1" outlineLevel="2" x14ac:dyDescent="0.2">
      <c r="A477" s="25" t="s">
        <v>114</v>
      </c>
      <c r="B477" s="29" t="s">
        <v>213</v>
      </c>
      <c r="C477" s="29" t="s">
        <v>43</v>
      </c>
      <c r="D477" s="27">
        <f t="shared" si="137"/>
        <v>120000</v>
      </c>
      <c r="E477" s="27">
        <f t="shared" si="137"/>
        <v>0</v>
      </c>
      <c r="F477" s="27">
        <f t="shared" si="137"/>
        <v>0</v>
      </c>
      <c r="G477" s="27">
        <f t="shared" si="134"/>
        <v>0</v>
      </c>
      <c r="H477" s="28">
        <v>0</v>
      </c>
    </row>
    <row r="478" spans="1:8" s="61" customFormat="1" ht="31.5" customHeight="1" outlineLevel="2" x14ac:dyDescent="0.2">
      <c r="A478" s="25" t="s">
        <v>44</v>
      </c>
      <c r="B478" s="29" t="s">
        <v>213</v>
      </c>
      <c r="C478" s="29" t="s">
        <v>7</v>
      </c>
      <c r="D478" s="27">
        <v>120000</v>
      </c>
      <c r="E478" s="28">
        <v>0</v>
      </c>
      <c r="F478" s="27">
        <v>0</v>
      </c>
      <c r="G478" s="27">
        <f t="shared" si="134"/>
        <v>0</v>
      </c>
      <c r="H478" s="28">
        <v>0</v>
      </c>
    </row>
    <row r="479" spans="1:8" s="61" customFormat="1" ht="21.75" customHeight="1" outlineLevel="2" x14ac:dyDescent="0.2">
      <c r="A479" s="25" t="s">
        <v>269</v>
      </c>
      <c r="B479" s="29" t="s">
        <v>268</v>
      </c>
      <c r="C479" s="29" t="s">
        <v>1</v>
      </c>
      <c r="D479" s="27">
        <f t="shared" ref="D479:F480" si="138">D480</f>
        <v>600000</v>
      </c>
      <c r="E479" s="27">
        <f t="shared" si="138"/>
        <v>0</v>
      </c>
      <c r="F479" s="27">
        <f t="shared" si="138"/>
        <v>386060</v>
      </c>
      <c r="G479" s="27">
        <f t="shared" si="134"/>
        <v>0</v>
      </c>
      <c r="H479" s="28">
        <f t="shared" si="136"/>
        <v>0</v>
      </c>
    </row>
    <row r="480" spans="1:8" s="61" customFormat="1" ht="33" customHeight="1" outlineLevel="2" x14ac:dyDescent="0.2">
      <c r="A480" s="25" t="s">
        <v>114</v>
      </c>
      <c r="B480" s="29" t="s">
        <v>268</v>
      </c>
      <c r="C480" s="29" t="s">
        <v>43</v>
      </c>
      <c r="D480" s="27">
        <f t="shared" si="138"/>
        <v>600000</v>
      </c>
      <c r="E480" s="27">
        <f t="shared" si="138"/>
        <v>0</v>
      </c>
      <c r="F480" s="27">
        <f t="shared" si="138"/>
        <v>386060</v>
      </c>
      <c r="G480" s="27">
        <f t="shared" si="134"/>
        <v>0</v>
      </c>
      <c r="H480" s="28">
        <f t="shared" si="136"/>
        <v>0</v>
      </c>
    </row>
    <row r="481" spans="1:8" s="61" customFormat="1" ht="33" customHeight="1" outlineLevel="2" x14ac:dyDescent="0.2">
      <c r="A481" s="25" t="s">
        <v>235</v>
      </c>
      <c r="B481" s="29" t="s">
        <v>268</v>
      </c>
      <c r="C481" s="29" t="s">
        <v>7</v>
      </c>
      <c r="D481" s="27">
        <v>600000</v>
      </c>
      <c r="E481" s="28">
        <v>0</v>
      </c>
      <c r="F481" s="27">
        <v>386060</v>
      </c>
      <c r="G481" s="27">
        <f t="shared" si="134"/>
        <v>0</v>
      </c>
      <c r="H481" s="28">
        <f t="shared" si="136"/>
        <v>0</v>
      </c>
    </row>
    <row r="482" spans="1:8" s="61" customFormat="1" ht="23.25" customHeight="1" outlineLevel="2" x14ac:dyDescent="0.2">
      <c r="A482" s="25" t="s">
        <v>271</v>
      </c>
      <c r="B482" s="29" t="s">
        <v>270</v>
      </c>
      <c r="C482" s="29" t="s">
        <v>1</v>
      </c>
      <c r="D482" s="27">
        <f t="shared" ref="D482:F504" si="139">D483</f>
        <v>6498000</v>
      </c>
      <c r="E482" s="27">
        <f t="shared" si="139"/>
        <v>206586</v>
      </c>
      <c r="F482" s="27">
        <f t="shared" si="139"/>
        <v>7290</v>
      </c>
      <c r="G482" s="27">
        <f t="shared" si="134"/>
        <v>3.1792243767313018</v>
      </c>
      <c r="H482" s="28">
        <f t="shared" si="136"/>
        <v>2833.8271604938273</v>
      </c>
    </row>
    <row r="483" spans="1:8" s="61" customFormat="1" ht="27.75" customHeight="1" outlineLevel="2" x14ac:dyDescent="0.2">
      <c r="A483" s="25" t="s">
        <v>114</v>
      </c>
      <c r="B483" s="29" t="s">
        <v>270</v>
      </c>
      <c r="C483" s="29" t="s">
        <v>43</v>
      </c>
      <c r="D483" s="27">
        <f t="shared" si="139"/>
        <v>6498000</v>
      </c>
      <c r="E483" s="27">
        <f t="shared" si="139"/>
        <v>206586</v>
      </c>
      <c r="F483" s="27">
        <f t="shared" si="139"/>
        <v>7290</v>
      </c>
      <c r="G483" s="27">
        <f t="shared" si="134"/>
        <v>3.1792243767313018</v>
      </c>
      <c r="H483" s="28">
        <f t="shared" si="136"/>
        <v>2833.8271604938273</v>
      </c>
    </row>
    <row r="484" spans="1:8" s="61" customFormat="1" ht="27.75" customHeight="1" outlineLevel="2" x14ac:dyDescent="0.2">
      <c r="A484" s="25" t="s">
        <v>235</v>
      </c>
      <c r="B484" s="29" t="s">
        <v>270</v>
      </c>
      <c r="C484" s="29" t="s">
        <v>7</v>
      </c>
      <c r="D484" s="27">
        <v>6498000</v>
      </c>
      <c r="E484" s="28">
        <v>206586</v>
      </c>
      <c r="F484" s="27">
        <v>7290</v>
      </c>
      <c r="G484" s="27">
        <f t="shared" si="134"/>
        <v>3.1792243767313018</v>
      </c>
      <c r="H484" s="28">
        <f t="shared" si="136"/>
        <v>2833.8271604938273</v>
      </c>
    </row>
    <row r="485" spans="1:8" s="61" customFormat="1" ht="28.5" customHeight="1" outlineLevel="2" x14ac:dyDescent="0.2">
      <c r="A485" s="25" t="s">
        <v>304</v>
      </c>
      <c r="B485" s="29" t="s">
        <v>303</v>
      </c>
      <c r="C485" s="29" t="s">
        <v>1</v>
      </c>
      <c r="D485" s="27">
        <f t="shared" si="139"/>
        <v>85000</v>
      </c>
      <c r="E485" s="27">
        <f t="shared" si="139"/>
        <v>0</v>
      </c>
      <c r="F485" s="27">
        <f t="shared" si="139"/>
        <v>0</v>
      </c>
      <c r="G485" s="27">
        <f t="shared" si="134"/>
        <v>0</v>
      </c>
      <c r="H485" s="28">
        <v>0</v>
      </c>
    </row>
    <row r="486" spans="1:8" s="61" customFormat="1" ht="33.75" customHeight="1" outlineLevel="2" x14ac:dyDescent="0.2">
      <c r="A486" s="25" t="s">
        <v>114</v>
      </c>
      <c r="B486" s="29" t="s">
        <v>303</v>
      </c>
      <c r="C486" s="29" t="s">
        <v>43</v>
      </c>
      <c r="D486" s="27">
        <f t="shared" si="139"/>
        <v>85000</v>
      </c>
      <c r="E486" s="27">
        <f t="shared" si="139"/>
        <v>0</v>
      </c>
      <c r="F486" s="27">
        <f t="shared" si="139"/>
        <v>0</v>
      </c>
      <c r="G486" s="27">
        <f t="shared" si="134"/>
        <v>0</v>
      </c>
      <c r="H486" s="28">
        <v>0</v>
      </c>
    </row>
    <row r="487" spans="1:8" s="61" customFormat="1" ht="33.75" customHeight="1" outlineLevel="2" x14ac:dyDescent="0.2">
      <c r="A487" s="25" t="s">
        <v>235</v>
      </c>
      <c r="B487" s="29" t="s">
        <v>303</v>
      </c>
      <c r="C487" s="29" t="s">
        <v>7</v>
      </c>
      <c r="D487" s="27">
        <v>85000</v>
      </c>
      <c r="E487" s="28">
        <v>0</v>
      </c>
      <c r="F487" s="27">
        <v>0</v>
      </c>
      <c r="G487" s="27">
        <f t="shared" si="134"/>
        <v>0</v>
      </c>
      <c r="H487" s="28">
        <v>0</v>
      </c>
    </row>
    <row r="488" spans="1:8" s="61" customFormat="1" ht="33.75" customHeight="1" outlineLevel="2" x14ac:dyDescent="0.2">
      <c r="A488" s="25" t="s">
        <v>306</v>
      </c>
      <c r="B488" s="29" t="s">
        <v>305</v>
      </c>
      <c r="C488" s="29" t="s">
        <v>1</v>
      </c>
      <c r="D488" s="27">
        <f t="shared" si="139"/>
        <v>5590000</v>
      </c>
      <c r="E488" s="27">
        <f t="shared" si="139"/>
        <v>0</v>
      </c>
      <c r="F488" s="27">
        <f t="shared" si="139"/>
        <v>0</v>
      </c>
      <c r="G488" s="27">
        <f t="shared" si="134"/>
        <v>0</v>
      </c>
      <c r="H488" s="28">
        <v>0</v>
      </c>
    </row>
    <row r="489" spans="1:8" s="61" customFormat="1" ht="33.75" customHeight="1" outlineLevel="2" x14ac:dyDescent="0.2">
      <c r="A489" s="25" t="s">
        <v>114</v>
      </c>
      <c r="B489" s="29" t="s">
        <v>305</v>
      </c>
      <c r="C489" s="29" t="s">
        <v>43</v>
      </c>
      <c r="D489" s="27">
        <f t="shared" si="139"/>
        <v>5590000</v>
      </c>
      <c r="E489" s="27">
        <f t="shared" si="139"/>
        <v>0</v>
      </c>
      <c r="F489" s="27">
        <f t="shared" si="139"/>
        <v>0</v>
      </c>
      <c r="G489" s="27">
        <f t="shared" si="134"/>
        <v>0</v>
      </c>
      <c r="H489" s="28">
        <v>0</v>
      </c>
    </row>
    <row r="490" spans="1:8" s="61" customFormat="1" ht="33.75" customHeight="1" outlineLevel="2" x14ac:dyDescent="0.2">
      <c r="A490" s="25" t="s">
        <v>235</v>
      </c>
      <c r="B490" s="29" t="s">
        <v>305</v>
      </c>
      <c r="C490" s="29" t="s">
        <v>7</v>
      </c>
      <c r="D490" s="27">
        <v>5590000</v>
      </c>
      <c r="E490" s="28">
        <v>0</v>
      </c>
      <c r="F490" s="27">
        <v>0</v>
      </c>
      <c r="G490" s="27">
        <f t="shared" si="134"/>
        <v>0</v>
      </c>
      <c r="H490" s="28">
        <v>0</v>
      </c>
    </row>
    <row r="491" spans="1:8" s="77" customFormat="1" ht="44.25" customHeight="1" outlineLevel="2" x14ac:dyDescent="0.2">
      <c r="A491" s="25" t="s">
        <v>561</v>
      </c>
      <c r="B491" s="29" t="s">
        <v>553</v>
      </c>
      <c r="C491" s="29" t="s">
        <v>1</v>
      </c>
      <c r="D491" s="27">
        <f t="shared" ref="D491:E491" si="140">D492+D494+D496</f>
        <v>33005976</v>
      </c>
      <c r="E491" s="27">
        <f t="shared" si="140"/>
        <v>7470168.1399999997</v>
      </c>
      <c r="F491" s="27">
        <f>F492+F494+F496</f>
        <v>0</v>
      </c>
      <c r="G491" s="27">
        <f t="shared" ref="G491:G500" si="141">E491/D491*100</f>
        <v>22.632774561794506</v>
      </c>
      <c r="H491" s="28">
        <v>0</v>
      </c>
    </row>
    <row r="492" spans="1:8" s="77" customFormat="1" ht="57" customHeight="1" outlineLevel="2" x14ac:dyDescent="0.2">
      <c r="A492" s="25" t="s">
        <v>141</v>
      </c>
      <c r="B492" s="29" t="s">
        <v>553</v>
      </c>
      <c r="C492" s="29" t="s">
        <v>40</v>
      </c>
      <c r="D492" s="27">
        <f t="shared" ref="D492:E492" si="142">D493</f>
        <v>21372099</v>
      </c>
      <c r="E492" s="27">
        <f t="shared" si="142"/>
        <v>5038318.0999999996</v>
      </c>
      <c r="F492" s="27">
        <f>F493</f>
        <v>0</v>
      </c>
      <c r="G492" s="27">
        <f t="shared" si="141"/>
        <v>23.574278314918903</v>
      </c>
      <c r="H492" s="28">
        <v>0</v>
      </c>
    </row>
    <row r="493" spans="1:8" s="77" customFormat="1" ht="33.75" customHeight="1" outlineLevel="2" x14ac:dyDescent="0.2">
      <c r="A493" s="25" t="s">
        <v>14</v>
      </c>
      <c r="B493" s="29" t="s">
        <v>553</v>
      </c>
      <c r="C493" s="29" t="s">
        <v>15</v>
      </c>
      <c r="D493" s="27">
        <v>21372099</v>
      </c>
      <c r="E493" s="27">
        <v>5038318.0999999996</v>
      </c>
      <c r="F493" s="27">
        <v>0</v>
      </c>
      <c r="G493" s="27">
        <f t="shared" si="141"/>
        <v>23.574278314918903</v>
      </c>
      <c r="H493" s="28">
        <v>0</v>
      </c>
    </row>
    <row r="494" spans="1:8" s="77" customFormat="1" ht="33.75" customHeight="1" outlineLevel="2" x14ac:dyDescent="0.2">
      <c r="A494" s="25" t="s">
        <v>114</v>
      </c>
      <c r="B494" s="29" t="s">
        <v>553</v>
      </c>
      <c r="C494" s="29" t="s">
        <v>43</v>
      </c>
      <c r="D494" s="27">
        <f t="shared" ref="D494:E494" si="143">D495</f>
        <v>11517772</v>
      </c>
      <c r="E494" s="27">
        <f t="shared" si="143"/>
        <v>2413718.04</v>
      </c>
      <c r="F494" s="27">
        <f>F495</f>
        <v>0</v>
      </c>
      <c r="G494" s="27">
        <f t="shared" si="141"/>
        <v>20.956466580515745</v>
      </c>
      <c r="H494" s="28">
        <v>0</v>
      </c>
    </row>
    <row r="495" spans="1:8" s="77" customFormat="1" ht="33.75" customHeight="1" outlineLevel="2" x14ac:dyDescent="0.2">
      <c r="A495" s="25" t="s">
        <v>235</v>
      </c>
      <c r="B495" s="29" t="s">
        <v>553</v>
      </c>
      <c r="C495" s="29" t="s">
        <v>7</v>
      </c>
      <c r="D495" s="27">
        <v>11517772</v>
      </c>
      <c r="E495" s="27">
        <v>2413718.04</v>
      </c>
      <c r="F495" s="27">
        <v>0</v>
      </c>
      <c r="G495" s="27">
        <f t="shared" si="141"/>
        <v>20.956466580515745</v>
      </c>
      <c r="H495" s="28">
        <v>0</v>
      </c>
    </row>
    <row r="496" spans="1:8" s="77" customFormat="1" ht="53.25" customHeight="1" outlineLevel="2" x14ac:dyDescent="0.2">
      <c r="A496" s="25" t="s">
        <v>141</v>
      </c>
      <c r="B496" s="29" t="s">
        <v>553</v>
      </c>
      <c r="C496" s="29" t="s">
        <v>46</v>
      </c>
      <c r="D496" s="27">
        <f t="shared" ref="D496:E496" si="144">D497</f>
        <v>116105</v>
      </c>
      <c r="E496" s="27">
        <f t="shared" si="144"/>
        <v>18132</v>
      </c>
      <c r="F496" s="27">
        <f>F497</f>
        <v>0</v>
      </c>
      <c r="G496" s="27">
        <f t="shared" si="141"/>
        <v>15.616898497050084</v>
      </c>
      <c r="H496" s="28">
        <v>0</v>
      </c>
    </row>
    <row r="497" spans="1:8" s="77" customFormat="1" ht="33.75" customHeight="1" outlineLevel="2" x14ac:dyDescent="0.2">
      <c r="A497" s="25" t="s">
        <v>14</v>
      </c>
      <c r="B497" s="29" t="s">
        <v>553</v>
      </c>
      <c r="C497" s="29" t="s">
        <v>9</v>
      </c>
      <c r="D497" s="27">
        <v>116105</v>
      </c>
      <c r="E497" s="27">
        <v>18132</v>
      </c>
      <c r="F497" s="27">
        <v>0</v>
      </c>
      <c r="G497" s="27">
        <f t="shared" si="141"/>
        <v>15.616898497050084</v>
      </c>
      <c r="H497" s="28">
        <v>0</v>
      </c>
    </row>
    <row r="498" spans="1:8" s="77" customFormat="1" ht="33.75" customHeight="1" outlineLevel="2" x14ac:dyDescent="0.2">
      <c r="A498" s="25" t="s">
        <v>555</v>
      </c>
      <c r="B498" s="29" t="s">
        <v>554</v>
      </c>
      <c r="C498" s="29" t="s">
        <v>1</v>
      </c>
      <c r="D498" s="27">
        <f t="shared" ref="D498:E499" si="145">D499</f>
        <v>449768.14</v>
      </c>
      <c r="E498" s="27">
        <f t="shared" si="145"/>
        <v>0</v>
      </c>
      <c r="F498" s="27">
        <f>F499</f>
        <v>0</v>
      </c>
      <c r="G498" s="27">
        <f t="shared" si="141"/>
        <v>0</v>
      </c>
      <c r="H498" s="28">
        <v>0</v>
      </c>
    </row>
    <row r="499" spans="1:8" s="77" customFormat="1" ht="33.75" customHeight="1" outlineLevel="2" x14ac:dyDescent="0.2">
      <c r="A499" s="25" t="s">
        <v>114</v>
      </c>
      <c r="B499" s="29" t="s">
        <v>554</v>
      </c>
      <c r="C499" s="29" t="s">
        <v>43</v>
      </c>
      <c r="D499" s="27">
        <f t="shared" si="145"/>
        <v>449768.14</v>
      </c>
      <c r="E499" s="27">
        <f t="shared" si="145"/>
        <v>0</v>
      </c>
      <c r="F499" s="27">
        <f>F500</f>
        <v>0</v>
      </c>
      <c r="G499" s="27">
        <f t="shared" si="141"/>
        <v>0</v>
      </c>
      <c r="H499" s="28">
        <v>0</v>
      </c>
    </row>
    <row r="500" spans="1:8" s="77" customFormat="1" ht="33.75" customHeight="1" outlineLevel="2" x14ac:dyDescent="0.2">
      <c r="A500" s="25" t="s">
        <v>235</v>
      </c>
      <c r="B500" s="29" t="s">
        <v>554</v>
      </c>
      <c r="C500" s="29" t="s">
        <v>7</v>
      </c>
      <c r="D500" s="27">
        <v>449768.14</v>
      </c>
      <c r="E500" s="27">
        <v>0</v>
      </c>
      <c r="F500" s="27">
        <v>0</v>
      </c>
      <c r="G500" s="27">
        <f t="shared" si="141"/>
        <v>0</v>
      </c>
      <c r="H500" s="28">
        <v>0</v>
      </c>
    </row>
    <row r="501" spans="1:8" s="61" customFormat="1" ht="39.75" customHeight="1" outlineLevel="2" x14ac:dyDescent="0.2">
      <c r="A501" s="25" t="s">
        <v>307</v>
      </c>
      <c r="B501" s="29" t="s">
        <v>308</v>
      </c>
      <c r="C501" s="29" t="s">
        <v>1</v>
      </c>
      <c r="D501" s="27">
        <f t="shared" si="139"/>
        <v>0</v>
      </c>
      <c r="E501" s="27">
        <f t="shared" si="139"/>
        <v>0</v>
      </c>
      <c r="F501" s="27">
        <f t="shared" si="139"/>
        <v>0</v>
      </c>
      <c r="G501" s="27">
        <v>0</v>
      </c>
      <c r="H501" s="28">
        <v>0</v>
      </c>
    </row>
    <row r="502" spans="1:8" s="61" customFormat="1" ht="31.5" customHeight="1" outlineLevel="2" x14ac:dyDescent="0.2">
      <c r="A502" s="25" t="s">
        <v>114</v>
      </c>
      <c r="B502" s="29" t="s">
        <v>308</v>
      </c>
      <c r="C502" s="29" t="s">
        <v>43</v>
      </c>
      <c r="D502" s="27">
        <f t="shared" si="139"/>
        <v>0</v>
      </c>
      <c r="E502" s="27">
        <f t="shared" si="139"/>
        <v>0</v>
      </c>
      <c r="F502" s="27">
        <f t="shared" si="139"/>
        <v>0</v>
      </c>
      <c r="G502" s="27">
        <v>0</v>
      </c>
      <c r="H502" s="28">
        <v>0</v>
      </c>
    </row>
    <row r="503" spans="1:8" s="61" customFormat="1" ht="31.5" customHeight="1" outlineLevel="2" x14ac:dyDescent="0.2">
      <c r="A503" s="25" t="s">
        <v>235</v>
      </c>
      <c r="B503" s="29" t="s">
        <v>308</v>
      </c>
      <c r="C503" s="29" t="s">
        <v>7</v>
      </c>
      <c r="D503" s="27">
        <v>0</v>
      </c>
      <c r="E503" s="28">
        <v>0</v>
      </c>
      <c r="F503" s="27">
        <v>0</v>
      </c>
      <c r="G503" s="27">
        <v>0</v>
      </c>
      <c r="H503" s="28">
        <v>0</v>
      </c>
    </row>
    <row r="504" spans="1:8" s="61" customFormat="1" ht="31.5" customHeight="1" outlineLevel="2" x14ac:dyDescent="0.2">
      <c r="A504" s="25" t="s">
        <v>310</v>
      </c>
      <c r="B504" s="29" t="s">
        <v>309</v>
      </c>
      <c r="C504" s="29" t="s">
        <v>1</v>
      </c>
      <c r="D504" s="27">
        <f t="shared" si="139"/>
        <v>0</v>
      </c>
      <c r="E504" s="27">
        <f t="shared" si="139"/>
        <v>0</v>
      </c>
      <c r="F504" s="27">
        <f t="shared" si="139"/>
        <v>0</v>
      </c>
      <c r="G504" s="27">
        <v>0</v>
      </c>
      <c r="H504" s="28">
        <v>0</v>
      </c>
    </row>
    <row r="505" spans="1:8" s="61" customFormat="1" ht="31.5" customHeight="1" outlineLevel="2" x14ac:dyDescent="0.2">
      <c r="A505" s="16" t="s">
        <v>114</v>
      </c>
      <c r="B505" s="20" t="s">
        <v>309</v>
      </c>
      <c r="C505" s="20" t="s">
        <v>43</v>
      </c>
      <c r="D505" s="27">
        <f t="shared" ref="D505:F505" si="146">D506</f>
        <v>0</v>
      </c>
      <c r="E505" s="27">
        <f t="shared" si="146"/>
        <v>0</v>
      </c>
      <c r="F505" s="27">
        <f t="shared" si="146"/>
        <v>0</v>
      </c>
      <c r="G505" s="27">
        <v>0</v>
      </c>
      <c r="H505" s="28">
        <v>0</v>
      </c>
    </row>
    <row r="506" spans="1:8" s="61" customFormat="1" ht="31.5" customHeight="1" outlineLevel="2" x14ac:dyDescent="0.2">
      <c r="A506" s="16" t="s">
        <v>235</v>
      </c>
      <c r="B506" s="20" t="s">
        <v>309</v>
      </c>
      <c r="C506" s="20" t="s">
        <v>7</v>
      </c>
      <c r="D506" s="27">
        <v>0</v>
      </c>
      <c r="E506" s="28">
        <v>0</v>
      </c>
      <c r="F506" s="27">
        <v>0</v>
      </c>
      <c r="G506" s="27">
        <v>0</v>
      </c>
      <c r="H506" s="28">
        <v>0</v>
      </c>
    </row>
    <row r="507" spans="1:8" s="77" customFormat="1" ht="33.75" customHeight="1" outlineLevel="2" x14ac:dyDescent="0.2">
      <c r="A507" s="16" t="s">
        <v>558</v>
      </c>
      <c r="B507" s="20" t="s">
        <v>556</v>
      </c>
      <c r="C507" s="29" t="s">
        <v>1</v>
      </c>
      <c r="D507" s="27">
        <f t="shared" ref="D507:E508" si="147">D508</f>
        <v>3030303.03</v>
      </c>
      <c r="E507" s="27">
        <f t="shared" si="147"/>
        <v>0</v>
      </c>
      <c r="F507" s="27">
        <f>F508</f>
        <v>0</v>
      </c>
      <c r="G507" s="27">
        <f t="shared" ref="G507:G512" si="148">E507/D507*100</f>
        <v>0</v>
      </c>
      <c r="H507" s="28">
        <v>0</v>
      </c>
    </row>
    <row r="508" spans="1:8" s="77" customFormat="1" ht="31.5" customHeight="1" outlineLevel="2" x14ac:dyDescent="0.2">
      <c r="A508" s="16" t="s">
        <v>114</v>
      </c>
      <c r="B508" s="20" t="s">
        <v>556</v>
      </c>
      <c r="C508" s="20" t="s">
        <v>43</v>
      </c>
      <c r="D508" s="27">
        <f t="shared" si="147"/>
        <v>3030303.03</v>
      </c>
      <c r="E508" s="27">
        <f t="shared" si="147"/>
        <v>0</v>
      </c>
      <c r="F508" s="27">
        <f>F509</f>
        <v>0</v>
      </c>
      <c r="G508" s="27">
        <f t="shared" si="148"/>
        <v>0</v>
      </c>
      <c r="H508" s="28">
        <v>0</v>
      </c>
    </row>
    <row r="509" spans="1:8" s="77" customFormat="1" ht="31.5" customHeight="1" outlineLevel="2" x14ac:dyDescent="0.2">
      <c r="A509" s="16" t="s">
        <v>235</v>
      </c>
      <c r="B509" s="20" t="s">
        <v>556</v>
      </c>
      <c r="C509" s="20" t="s">
        <v>7</v>
      </c>
      <c r="D509" s="27">
        <v>3030303.03</v>
      </c>
      <c r="E509" s="27">
        <v>0</v>
      </c>
      <c r="F509" s="27">
        <v>0</v>
      </c>
      <c r="G509" s="27">
        <f t="shared" si="148"/>
        <v>0</v>
      </c>
      <c r="H509" s="28">
        <v>0</v>
      </c>
    </row>
    <row r="510" spans="1:8" s="77" customFormat="1" ht="44.25" customHeight="1" outlineLevel="2" x14ac:dyDescent="0.2">
      <c r="A510" s="16" t="s">
        <v>559</v>
      </c>
      <c r="B510" s="20" t="s">
        <v>557</v>
      </c>
      <c r="C510" s="29" t="s">
        <v>1</v>
      </c>
      <c r="D510" s="27">
        <f t="shared" ref="D510:E511" si="149">D511</f>
        <v>3030303.03</v>
      </c>
      <c r="E510" s="27">
        <f t="shared" si="149"/>
        <v>0</v>
      </c>
      <c r="F510" s="27">
        <f>F511</f>
        <v>0</v>
      </c>
      <c r="G510" s="27">
        <f t="shared" si="148"/>
        <v>0</v>
      </c>
      <c r="H510" s="28">
        <v>0</v>
      </c>
    </row>
    <row r="511" spans="1:8" s="77" customFormat="1" ht="31.5" customHeight="1" outlineLevel="2" x14ac:dyDescent="0.2">
      <c r="A511" s="16" t="s">
        <v>114</v>
      </c>
      <c r="B511" s="20" t="s">
        <v>557</v>
      </c>
      <c r="C511" s="20" t="s">
        <v>43</v>
      </c>
      <c r="D511" s="27">
        <f t="shared" si="149"/>
        <v>3030303.03</v>
      </c>
      <c r="E511" s="27">
        <f t="shared" si="149"/>
        <v>0</v>
      </c>
      <c r="F511" s="27">
        <f>F512</f>
        <v>0</v>
      </c>
      <c r="G511" s="27">
        <f t="shared" si="148"/>
        <v>0</v>
      </c>
      <c r="H511" s="28">
        <v>0</v>
      </c>
    </row>
    <row r="512" spans="1:8" s="77" customFormat="1" ht="31.5" customHeight="1" outlineLevel="2" x14ac:dyDescent="0.2">
      <c r="A512" s="16" t="s">
        <v>235</v>
      </c>
      <c r="B512" s="20" t="s">
        <v>557</v>
      </c>
      <c r="C512" s="20" t="s">
        <v>7</v>
      </c>
      <c r="D512" s="27">
        <v>3030303.03</v>
      </c>
      <c r="E512" s="27">
        <v>0</v>
      </c>
      <c r="F512" s="27">
        <v>0</v>
      </c>
      <c r="G512" s="27">
        <f t="shared" si="148"/>
        <v>0</v>
      </c>
      <c r="H512" s="28">
        <v>0</v>
      </c>
    </row>
    <row r="513" spans="1:8" s="35" customFormat="1" ht="45.75" customHeight="1" outlineLevel="2" x14ac:dyDescent="0.2">
      <c r="A513" s="38" t="s">
        <v>200</v>
      </c>
      <c r="B513" s="33" t="s">
        <v>202</v>
      </c>
      <c r="C513" s="33" t="s">
        <v>1</v>
      </c>
      <c r="D513" s="34">
        <f>D514</f>
        <v>14200000</v>
      </c>
      <c r="E513" s="34">
        <f>E514</f>
        <v>0</v>
      </c>
      <c r="F513" s="34">
        <f>F514</f>
        <v>0</v>
      </c>
      <c r="G513" s="34">
        <f t="shared" si="134"/>
        <v>0</v>
      </c>
      <c r="H513" s="80">
        <v>0</v>
      </c>
    </row>
    <row r="514" spans="1:8" s="61" customFormat="1" ht="32.25" customHeight="1" outlineLevel="2" x14ac:dyDescent="0.2">
      <c r="A514" s="43" t="s">
        <v>329</v>
      </c>
      <c r="B514" s="44" t="s">
        <v>330</v>
      </c>
      <c r="C514" s="29" t="s">
        <v>1</v>
      </c>
      <c r="D514" s="27">
        <f>D518+D515+D521+D524+D527</f>
        <v>14200000</v>
      </c>
      <c r="E514" s="27">
        <f>E518+E515+E521+E524+E527</f>
        <v>0</v>
      </c>
      <c r="F514" s="27">
        <f>F518+F515+F521+F524+F527</f>
        <v>0</v>
      </c>
      <c r="G514" s="27">
        <f t="shared" si="134"/>
        <v>0</v>
      </c>
      <c r="H514" s="28">
        <v>0</v>
      </c>
    </row>
    <row r="515" spans="1:8" s="68" customFormat="1" ht="59.25" customHeight="1" outlineLevel="2" x14ac:dyDescent="0.2">
      <c r="A515" s="42" t="s">
        <v>481</v>
      </c>
      <c r="B515" s="73" t="s">
        <v>480</v>
      </c>
      <c r="C515" s="29" t="s">
        <v>1</v>
      </c>
      <c r="D515" s="27">
        <f t="shared" ref="D515:F516" si="150">D516</f>
        <v>0</v>
      </c>
      <c r="E515" s="27">
        <f t="shared" si="150"/>
        <v>0</v>
      </c>
      <c r="F515" s="27">
        <f t="shared" si="150"/>
        <v>0</v>
      </c>
      <c r="G515" s="27">
        <v>0</v>
      </c>
      <c r="H515" s="28">
        <v>0</v>
      </c>
    </row>
    <row r="516" spans="1:8" s="68" customFormat="1" ht="32.25" customHeight="1" outlineLevel="2" x14ac:dyDescent="0.2">
      <c r="A516" s="19" t="s">
        <v>114</v>
      </c>
      <c r="B516" s="73" t="s">
        <v>480</v>
      </c>
      <c r="C516" s="20" t="s">
        <v>43</v>
      </c>
      <c r="D516" s="27">
        <f t="shared" si="150"/>
        <v>0</v>
      </c>
      <c r="E516" s="27">
        <f t="shared" si="150"/>
        <v>0</v>
      </c>
      <c r="F516" s="27">
        <f t="shared" si="150"/>
        <v>0</v>
      </c>
      <c r="G516" s="27">
        <v>0</v>
      </c>
      <c r="H516" s="28">
        <v>0</v>
      </c>
    </row>
    <row r="517" spans="1:8" s="68" customFormat="1" ht="32.25" customHeight="1" outlineLevel="2" x14ac:dyDescent="0.2">
      <c r="A517" s="19" t="s">
        <v>44</v>
      </c>
      <c r="B517" s="73" t="s">
        <v>480</v>
      </c>
      <c r="C517" s="20" t="s">
        <v>7</v>
      </c>
      <c r="D517" s="27">
        <v>0</v>
      </c>
      <c r="E517" s="27">
        <v>0</v>
      </c>
      <c r="F517" s="27">
        <v>0</v>
      </c>
      <c r="G517" s="27">
        <v>0</v>
      </c>
      <c r="H517" s="28">
        <v>0</v>
      </c>
    </row>
    <row r="518" spans="1:8" s="61" customFormat="1" ht="46.5" customHeight="1" outlineLevel="2" x14ac:dyDescent="0.2">
      <c r="A518" s="30" t="s">
        <v>201</v>
      </c>
      <c r="B518" s="29" t="s">
        <v>203</v>
      </c>
      <c r="C518" s="29" t="s">
        <v>1</v>
      </c>
      <c r="D518" s="27">
        <f t="shared" ref="D518:F519" si="151">D519</f>
        <v>14200000</v>
      </c>
      <c r="E518" s="27">
        <f t="shared" si="151"/>
        <v>0</v>
      </c>
      <c r="F518" s="27">
        <f t="shared" si="151"/>
        <v>0</v>
      </c>
      <c r="G518" s="27">
        <f t="shared" si="134"/>
        <v>0</v>
      </c>
      <c r="H518" s="28">
        <v>0</v>
      </c>
    </row>
    <row r="519" spans="1:8" s="61" customFormat="1" ht="31.5" customHeight="1" outlineLevel="2" x14ac:dyDescent="0.2">
      <c r="A519" s="19" t="s">
        <v>114</v>
      </c>
      <c r="B519" s="20" t="s">
        <v>203</v>
      </c>
      <c r="C519" s="20" t="s">
        <v>43</v>
      </c>
      <c r="D519" s="27">
        <f t="shared" si="151"/>
        <v>14200000</v>
      </c>
      <c r="E519" s="27">
        <f t="shared" si="151"/>
        <v>0</v>
      </c>
      <c r="F519" s="27">
        <f t="shared" si="151"/>
        <v>0</v>
      </c>
      <c r="G519" s="27">
        <f t="shared" si="134"/>
        <v>0</v>
      </c>
      <c r="H519" s="28">
        <v>0</v>
      </c>
    </row>
    <row r="520" spans="1:8" s="61" customFormat="1" ht="31.5" customHeight="1" outlineLevel="2" x14ac:dyDescent="0.2">
      <c r="A520" s="19" t="s">
        <v>44</v>
      </c>
      <c r="B520" s="20" t="s">
        <v>203</v>
      </c>
      <c r="C520" s="20" t="s">
        <v>7</v>
      </c>
      <c r="D520" s="27">
        <v>14200000</v>
      </c>
      <c r="E520" s="28">
        <v>0</v>
      </c>
      <c r="F520" s="27">
        <v>0</v>
      </c>
      <c r="G520" s="27">
        <f t="shared" si="134"/>
        <v>0</v>
      </c>
      <c r="H520" s="28">
        <v>0</v>
      </c>
    </row>
    <row r="521" spans="1:8" s="68" customFormat="1" ht="43.5" customHeight="1" outlineLevel="2" x14ac:dyDescent="0.2">
      <c r="A521" s="19" t="s">
        <v>487</v>
      </c>
      <c r="B521" s="20" t="s">
        <v>482</v>
      </c>
      <c r="C521" s="29" t="s">
        <v>1</v>
      </c>
      <c r="D521" s="27">
        <f t="shared" ref="D521:F522" si="152">D522</f>
        <v>0</v>
      </c>
      <c r="E521" s="27">
        <f t="shared" si="152"/>
        <v>0</v>
      </c>
      <c r="F521" s="27">
        <f t="shared" si="152"/>
        <v>0</v>
      </c>
      <c r="G521" s="27">
        <v>0</v>
      </c>
      <c r="H521" s="28">
        <v>0</v>
      </c>
    </row>
    <row r="522" spans="1:8" s="68" customFormat="1" ht="31.5" customHeight="1" outlineLevel="2" x14ac:dyDescent="0.2">
      <c r="A522" s="19" t="s">
        <v>114</v>
      </c>
      <c r="B522" s="20" t="s">
        <v>482</v>
      </c>
      <c r="C522" s="20" t="s">
        <v>43</v>
      </c>
      <c r="D522" s="27">
        <f t="shared" si="152"/>
        <v>0</v>
      </c>
      <c r="E522" s="27">
        <f t="shared" si="152"/>
        <v>0</v>
      </c>
      <c r="F522" s="27">
        <f t="shared" si="152"/>
        <v>0</v>
      </c>
      <c r="G522" s="27">
        <v>0</v>
      </c>
      <c r="H522" s="28">
        <v>0</v>
      </c>
    </row>
    <row r="523" spans="1:8" s="68" customFormat="1" ht="31.5" customHeight="1" outlineLevel="2" x14ac:dyDescent="0.2">
      <c r="A523" s="19" t="s">
        <v>44</v>
      </c>
      <c r="B523" s="20" t="s">
        <v>482</v>
      </c>
      <c r="C523" s="20" t="s">
        <v>7</v>
      </c>
      <c r="D523" s="27">
        <v>0</v>
      </c>
      <c r="E523" s="28">
        <v>0</v>
      </c>
      <c r="F523" s="27">
        <v>0</v>
      </c>
      <c r="G523" s="27">
        <v>0</v>
      </c>
      <c r="H523" s="28">
        <v>0</v>
      </c>
    </row>
    <row r="524" spans="1:8" s="68" customFormat="1" ht="48" customHeight="1" outlineLevel="2" x14ac:dyDescent="0.2">
      <c r="A524" s="19" t="s">
        <v>486</v>
      </c>
      <c r="B524" s="20" t="s">
        <v>483</v>
      </c>
      <c r="C524" s="29" t="s">
        <v>1</v>
      </c>
      <c r="D524" s="27">
        <f t="shared" ref="D524:F525" si="153">D525</f>
        <v>0</v>
      </c>
      <c r="E524" s="27">
        <f t="shared" si="153"/>
        <v>0</v>
      </c>
      <c r="F524" s="27">
        <f t="shared" si="153"/>
        <v>0</v>
      </c>
      <c r="G524" s="27">
        <v>0</v>
      </c>
      <c r="H524" s="28">
        <v>0</v>
      </c>
    </row>
    <row r="525" spans="1:8" s="68" customFormat="1" ht="31.5" customHeight="1" outlineLevel="2" x14ac:dyDescent="0.2">
      <c r="A525" s="19" t="s">
        <v>114</v>
      </c>
      <c r="B525" s="20" t="s">
        <v>483</v>
      </c>
      <c r="C525" s="20" t="s">
        <v>43</v>
      </c>
      <c r="D525" s="27">
        <f>D526</f>
        <v>0</v>
      </c>
      <c r="E525" s="27">
        <f t="shared" si="153"/>
        <v>0</v>
      </c>
      <c r="F525" s="27">
        <f t="shared" si="153"/>
        <v>0</v>
      </c>
      <c r="G525" s="27">
        <v>0</v>
      </c>
      <c r="H525" s="28">
        <v>0</v>
      </c>
    </row>
    <row r="526" spans="1:8" s="68" customFormat="1" ht="31.5" customHeight="1" outlineLevel="2" x14ac:dyDescent="0.2">
      <c r="A526" s="19" t="s">
        <v>44</v>
      </c>
      <c r="B526" s="20" t="s">
        <v>483</v>
      </c>
      <c r="C526" s="20" t="s">
        <v>7</v>
      </c>
      <c r="D526" s="27">
        <v>0</v>
      </c>
      <c r="E526" s="28">
        <v>0</v>
      </c>
      <c r="F526" s="27">
        <v>0</v>
      </c>
      <c r="G526" s="27">
        <v>0</v>
      </c>
      <c r="H526" s="28">
        <v>0</v>
      </c>
    </row>
    <row r="527" spans="1:8" s="68" customFormat="1" ht="54" customHeight="1" outlineLevel="2" x14ac:dyDescent="0.2">
      <c r="A527" s="19" t="s">
        <v>485</v>
      </c>
      <c r="B527" s="20" t="s">
        <v>484</v>
      </c>
      <c r="C527" s="29" t="s">
        <v>1</v>
      </c>
      <c r="D527" s="27">
        <f t="shared" ref="D527:F528" si="154">D528</f>
        <v>0</v>
      </c>
      <c r="E527" s="27">
        <f t="shared" si="154"/>
        <v>0</v>
      </c>
      <c r="F527" s="27">
        <f t="shared" si="154"/>
        <v>0</v>
      </c>
      <c r="G527" s="27">
        <v>0</v>
      </c>
      <c r="H527" s="28">
        <v>0</v>
      </c>
    </row>
    <row r="528" spans="1:8" s="68" customFormat="1" ht="31.5" customHeight="1" outlineLevel="2" x14ac:dyDescent="0.2">
      <c r="A528" s="19" t="s">
        <v>114</v>
      </c>
      <c r="B528" s="20" t="s">
        <v>484</v>
      </c>
      <c r="C528" s="20" t="s">
        <v>43</v>
      </c>
      <c r="D528" s="27">
        <f t="shared" si="154"/>
        <v>0</v>
      </c>
      <c r="E528" s="27">
        <f t="shared" si="154"/>
        <v>0</v>
      </c>
      <c r="F528" s="27">
        <f t="shared" si="154"/>
        <v>0</v>
      </c>
      <c r="G528" s="27">
        <v>0</v>
      </c>
      <c r="H528" s="28">
        <v>0</v>
      </c>
    </row>
    <row r="529" spans="1:8" s="68" customFormat="1" ht="31.5" customHeight="1" outlineLevel="2" x14ac:dyDescent="0.2">
      <c r="A529" s="19" t="s">
        <v>44</v>
      </c>
      <c r="B529" s="20" t="s">
        <v>484</v>
      </c>
      <c r="C529" s="20" t="s">
        <v>7</v>
      </c>
      <c r="D529" s="27">
        <v>0</v>
      </c>
      <c r="E529" s="28">
        <v>0</v>
      </c>
      <c r="F529" s="27">
        <v>0</v>
      </c>
      <c r="G529" s="27">
        <v>0</v>
      </c>
      <c r="H529" s="28">
        <v>0</v>
      </c>
    </row>
    <row r="530" spans="1:8" s="35" customFormat="1" ht="48.75" customHeight="1" outlineLevel="2" x14ac:dyDescent="0.2">
      <c r="A530" s="31" t="s">
        <v>208</v>
      </c>
      <c r="B530" s="33" t="s">
        <v>214</v>
      </c>
      <c r="C530" s="33" t="s">
        <v>1</v>
      </c>
      <c r="D530" s="34">
        <f>D531+D544</f>
        <v>12740773.15</v>
      </c>
      <c r="E530" s="34">
        <f>E531+E544</f>
        <v>7440</v>
      </c>
      <c r="F530" s="34">
        <f>F531+F544</f>
        <v>87940</v>
      </c>
      <c r="G530" s="34">
        <f t="shared" si="134"/>
        <v>5.8395200294418546E-2</v>
      </c>
      <c r="H530" s="80">
        <f t="shared" ref="H530:H591" si="155">E530/F530*100</f>
        <v>8.460313850352513</v>
      </c>
    </row>
    <row r="531" spans="1:8" s="61" customFormat="1" ht="32.25" customHeight="1" outlineLevel="2" x14ac:dyDescent="0.2">
      <c r="A531" s="43" t="s">
        <v>333</v>
      </c>
      <c r="B531" s="44" t="s">
        <v>334</v>
      </c>
      <c r="C531" s="29" t="s">
        <v>1</v>
      </c>
      <c r="D531" s="27">
        <f>D532+D535+D538+D541</f>
        <v>12740773.15</v>
      </c>
      <c r="E531" s="27">
        <f>E532+E535+E538+E541</f>
        <v>7440</v>
      </c>
      <c r="F531" s="27">
        <f>F532+F535+F538+F541</f>
        <v>87940</v>
      </c>
      <c r="G531" s="27">
        <f t="shared" si="134"/>
        <v>5.8395200294418546E-2</v>
      </c>
      <c r="H531" s="28">
        <f t="shared" si="155"/>
        <v>8.460313850352513</v>
      </c>
    </row>
    <row r="532" spans="1:8" s="61" customFormat="1" ht="21.75" customHeight="1" outlineLevel="2" x14ac:dyDescent="0.2">
      <c r="A532" s="25" t="s">
        <v>209</v>
      </c>
      <c r="B532" s="29" t="s">
        <v>215</v>
      </c>
      <c r="C532" s="29" t="s">
        <v>1</v>
      </c>
      <c r="D532" s="27">
        <f t="shared" ref="D532:F533" si="156">D533</f>
        <v>280005.48</v>
      </c>
      <c r="E532" s="27">
        <f t="shared" si="156"/>
        <v>7440</v>
      </c>
      <c r="F532" s="27">
        <f t="shared" si="156"/>
        <v>87940</v>
      </c>
      <c r="G532" s="27">
        <f t="shared" si="134"/>
        <v>2.6570908540789988</v>
      </c>
      <c r="H532" s="28">
        <f t="shared" si="155"/>
        <v>8.460313850352513</v>
      </c>
    </row>
    <row r="533" spans="1:8" s="61" customFormat="1" ht="31.5" customHeight="1" outlineLevel="2" x14ac:dyDescent="0.2">
      <c r="A533" s="25" t="s">
        <v>114</v>
      </c>
      <c r="B533" s="29" t="s">
        <v>215</v>
      </c>
      <c r="C533" s="29" t="s">
        <v>43</v>
      </c>
      <c r="D533" s="27">
        <f t="shared" si="156"/>
        <v>280005.48</v>
      </c>
      <c r="E533" s="27">
        <f t="shared" si="156"/>
        <v>7440</v>
      </c>
      <c r="F533" s="27">
        <f t="shared" si="156"/>
        <v>87940</v>
      </c>
      <c r="G533" s="27">
        <f t="shared" si="134"/>
        <v>2.6570908540789988</v>
      </c>
      <c r="H533" s="28">
        <f t="shared" si="155"/>
        <v>8.460313850352513</v>
      </c>
    </row>
    <row r="534" spans="1:8" s="61" customFormat="1" ht="31.5" customHeight="1" outlineLevel="2" x14ac:dyDescent="0.2">
      <c r="A534" s="25" t="s">
        <v>44</v>
      </c>
      <c r="B534" s="29" t="s">
        <v>215</v>
      </c>
      <c r="C534" s="29" t="s">
        <v>7</v>
      </c>
      <c r="D534" s="27">
        <v>280005.48</v>
      </c>
      <c r="E534" s="28">
        <v>7440</v>
      </c>
      <c r="F534" s="27">
        <v>87940</v>
      </c>
      <c r="G534" s="27">
        <f t="shared" si="134"/>
        <v>2.6570908540789988</v>
      </c>
      <c r="H534" s="28">
        <f t="shared" si="155"/>
        <v>8.460313850352513</v>
      </c>
    </row>
    <row r="535" spans="1:8" s="61" customFormat="1" ht="31.5" customHeight="1" outlineLevel="2" x14ac:dyDescent="0.2">
      <c r="A535" s="25" t="s">
        <v>236</v>
      </c>
      <c r="B535" s="29" t="s">
        <v>237</v>
      </c>
      <c r="C535" s="29" t="s">
        <v>1</v>
      </c>
      <c r="D535" s="27">
        <f t="shared" ref="D535:F536" si="157">D536</f>
        <v>0</v>
      </c>
      <c r="E535" s="27">
        <f t="shared" si="157"/>
        <v>0</v>
      </c>
      <c r="F535" s="27">
        <f t="shared" si="157"/>
        <v>0</v>
      </c>
      <c r="G535" s="27">
        <v>0</v>
      </c>
      <c r="H535" s="28">
        <v>0</v>
      </c>
    </row>
    <row r="536" spans="1:8" s="61" customFormat="1" ht="31.5" customHeight="1" outlineLevel="2" x14ac:dyDescent="0.2">
      <c r="A536" s="75" t="s">
        <v>45</v>
      </c>
      <c r="B536" s="29" t="s">
        <v>237</v>
      </c>
      <c r="C536" s="29" t="s">
        <v>46</v>
      </c>
      <c r="D536" s="27">
        <f t="shared" si="157"/>
        <v>0</v>
      </c>
      <c r="E536" s="27">
        <f t="shared" si="157"/>
        <v>0</v>
      </c>
      <c r="F536" s="27">
        <f t="shared" si="157"/>
        <v>0</v>
      </c>
      <c r="G536" s="27">
        <v>0</v>
      </c>
      <c r="H536" s="28">
        <v>0</v>
      </c>
    </row>
    <row r="537" spans="1:8" s="61" customFormat="1" ht="45.75" customHeight="1" outlineLevel="2" x14ac:dyDescent="0.2">
      <c r="A537" s="76" t="s">
        <v>282</v>
      </c>
      <c r="B537" s="29" t="s">
        <v>237</v>
      </c>
      <c r="C537" s="29" t="s">
        <v>34</v>
      </c>
      <c r="D537" s="27">
        <v>0</v>
      </c>
      <c r="E537" s="28">
        <v>0</v>
      </c>
      <c r="F537" s="27">
        <v>0</v>
      </c>
      <c r="G537" s="27">
        <v>0</v>
      </c>
      <c r="H537" s="28">
        <v>0</v>
      </c>
    </row>
    <row r="538" spans="1:8" s="61" customFormat="1" ht="31.5" customHeight="1" outlineLevel="2" x14ac:dyDescent="0.2">
      <c r="A538" s="25" t="s">
        <v>266</v>
      </c>
      <c r="B538" s="29" t="s">
        <v>267</v>
      </c>
      <c r="C538" s="29" t="s">
        <v>1</v>
      </c>
      <c r="D538" s="27">
        <f>D539</f>
        <v>0</v>
      </c>
      <c r="E538" s="27">
        <f>E539</f>
        <v>0</v>
      </c>
      <c r="F538" s="27">
        <f>F539</f>
        <v>0</v>
      </c>
      <c r="G538" s="27">
        <v>0</v>
      </c>
      <c r="H538" s="28">
        <v>0</v>
      </c>
    </row>
    <row r="539" spans="1:8" s="61" customFormat="1" ht="31.5" customHeight="1" outlineLevel="2" x14ac:dyDescent="0.2">
      <c r="A539" s="75" t="s">
        <v>45</v>
      </c>
      <c r="B539" s="29" t="s">
        <v>267</v>
      </c>
      <c r="C539" s="29" t="s">
        <v>46</v>
      </c>
      <c r="D539" s="27">
        <f t="shared" ref="D539:F539" si="158">D540</f>
        <v>0</v>
      </c>
      <c r="E539" s="27">
        <f t="shared" si="158"/>
        <v>0</v>
      </c>
      <c r="F539" s="27">
        <f t="shared" si="158"/>
        <v>0</v>
      </c>
      <c r="G539" s="27">
        <v>0</v>
      </c>
      <c r="H539" s="28">
        <v>0</v>
      </c>
    </row>
    <row r="540" spans="1:8" s="61" customFormat="1" ht="50.25" customHeight="1" outlineLevel="2" x14ac:dyDescent="0.2">
      <c r="A540" s="76" t="s">
        <v>282</v>
      </c>
      <c r="B540" s="29" t="s">
        <v>267</v>
      </c>
      <c r="C540" s="29" t="s">
        <v>34</v>
      </c>
      <c r="D540" s="27">
        <v>0</v>
      </c>
      <c r="E540" s="28">
        <v>0</v>
      </c>
      <c r="F540" s="27">
        <v>0</v>
      </c>
      <c r="G540" s="27">
        <v>0</v>
      </c>
      <c r="H540" s="28">
        <v>0</v>
      </c>
    </row>
    <row r="541" spans="1:8" s="77" customFormat="1" ht="31.5" customHeight="1" outlineLevel="2" x14ac:dyDescent="0.2">
      <c r="A541" s="25" t="s">
        <v>560</v>
      </c>
      <c r="B541" s="29" t="s">
        <v>267</v>
      </c>
      <c r="C541" s="29" t="s">
        <v>1</v>
      </c>
      <c r="D541" s="27">
        <f t="shared" ref="D541:F542" si="159">D542</f>
        <v>12460767.67</v>
      </c>
      <c r="E541" s="27">
        <f t="shared" si="159"/>
        <v>0</v>
      </c>
      <c r="F541" s="27">
        <f t="shared" si="159"/>
        <v>0</v>
      </c>
      <c r="G541" s="27">
        <f t="shared" ref="G541:G543" si="160">E541/D541*100</f>
        <v>0</v>
      </c>
      <c r="H541" s="28">
        <v>0</v>
      </c>
    </row>
    <row r="542" spans="1:8" s="77" customFormat="1" ht="31.5" customHeight="1" outlineLevel="2" x14ac:dyDescent="0.2">
      <c r="A542" s="25" t="s">
        <v>114</v>
      </c>
      <c r="B542" s="29" t="s">
        <v>267</v>
      </c>
      <c r="C542" s="29" t="s">
        <v>43</v>
      </c>
      <c r="D542" s="27">
        <f t="shared" si="159"/>
        <v>12460767.67</v>
      </c>
      <c r="E542" s="27">
        <f t="shared" si="159"/>
        <v>0</v>
      </c>
      <c r="F542" s="27">
        <f t="shared" si="159"/>
        <v>0</v>
      </c>
      <c r="G542" s="27">
        <f t="shared" si="160"/>
        <v>0</v>
      </c>
      <c r="H542" s="28">
        <v>0</v>
      </c>
    </row>
    <row r="543" spans="1:8" s="77" customFormat="1" ht="38.25" customHeight="1" outlineLevel="2" x14ac:dyDescent="0.2">
      <c r="A543" s="25" t="s">
        <v>44</v>
      </c>
      <c r="B543" s="29" t="s">
        <v>267</v>
      </c>
      <c r="C543" s="29" t="s">
        <v>7</v>
      </c>
      <c r="D543" s="27">
        <v>12460767.67</v>
      </c>
      <c r="E543" s="28">
        <v>0</v>
      </c>
      <c r="F543" s="27">
        <v>0</v>
      </c>
      <c r="G543" s="27">
        <f t="shared" si="160"/>
        <v>0</v>
      </c>
      <c r="H543" s="28">
        <v>0</v>
      </c>
    </row>
    <row r="544" spans="1:8" s="61" customFormat="1" ht="31.5" customHeight="1" outlineLevel="2" x14ac:dyDescent="0.2">
      <c r="A544" s="25" t="s">
        <v>322</v>
      </c>
      <c r="B544" s="29" t="s">
        <v>323</v>
      </c>
      <c r="C544" s="29" t="s">
        <v>1</v>
      </c>
      <c r="D544" s="27">
        <f>D545</f>
        <v>0</v>
      </c>
      <c r="E544" s="27">
        <f>E545</f>
        <v>0</v>
      </c>
      <c r="F544" s="27">
        <f>F545</f>
        <v>0</v>
      </c>
      <c r="G544" s="27">
        <v>0</v>
      </c>
      <c r="H544" s="28">
        <v>0</v>
      </c>
    </row>
    <row r="545" spans="1:8" s="61" customFormat="1" ht="57" customHeight="1" outlineLevel="2" x14ac:dyDescent="0.2">
      <c r="A545" s="25" t="s">
        <v>437</v>
      </c>
      <c r="B545" s="29" t="s">
        <v>238</v>
      </c>
      <c r="C545" s="29" t="s">
        <v>1</v>
      </c>
      <c r="D545" s="27">
        <f t="shared" ref="D545:F546" si="161">D546</f>
        <v>0</v>
      </c>
      <c r="E545" s="27">
        <f t="shared" si="161"/>
        <v>0</v>
      </c>
      <c r="F545" s="27">
        <f t="shared" si="161"/>
        <v>0</v>
      </c>
      <c r="G545" s="27">
        <v>0</v>
      </c>
      <c r="H545" s="28">
        <v>0</v>
      </c>
    </row>
    <row r="546" spans="1:8" s="61" customFormat="1" ht="28.5" customHeight="1" outlineLevel="2" x14ac:dyDescent="0.2">
      <c r="A546" s="25" t="s">
        <v>114</v>
      </c>
      <c r="B546" s="29" t="s">
        <v>238</v>
      </c>
      <c r="C546" s="29" t="s">
        <v>43</v>
      </c>
      <c r="D546" s="27">
        <f t="shared" si="161"/>
        <v>0</v>
      </c>
      <c r="E546" s="27">
        <f t="shared" si="161"/>
        <v>0</v>
      </c>
      <c r="F546" s="27">
        <f t="shared" si="161"/>
        <v>0</v>
      </c>
      <c r="G546" s="27">
        <v>0</v>
      </c>
      <c r="H546" s="28">
        <v>0</v>
      </c>
    </row>
    <row r="547" spans="1:8" s="61" customFormat="1" ht="32.25" customHeight="1" outlineLevel="2" x14ac:dyDescent="0.2">
      <c r="A547" s="25" t="s">
        <v>44</v>
      </c>
      <c r="B547" s="29" t="s">
        <v>238</v>
      </c>
      <c r="C547" s="29" t="s">
        <v>7</v>
      </c>
      <c r="D547" s="27">
        <v>0</v>
      </c>
      <c r="E547" s="28">
        <v>0</v>
      </c>
      <c r="F547" s="27">
        <v>0</v>
      </c>
      <c r="G547" s="27">
        <v>0</v>
      </c>
      <c r="H547" s="28">
        <v>0</v>
      </c>
    </row>
    <row r="548" spans="1:8" s="77" customFormat="1" ht="32.25" customHeight="1" outlineLevel="2" x14ac:dyDescent="0.2">
      <c r="A548" s="31" t="s">
        <v>518</v>
      </c>
      <c r="B548" s="33" t="s">
        <v>515</v>
      </c>
      <c r="C548" s="33" t="s">
        <v>1</v>
      </c>
      <c r="D548" s="34">
        <f t="shared" ref="D548:E551" si="162">D549</f>
        <v>0</v>
      </c>
      <c r="E548" s="34">
        <f t="shared" si="162"/>
        <v>0</v>
      </c>
      <c r="F548" s="34">
        <f>F549</f>
        <v>0</v>
      </c>
      <c r="G548" s="34">
        <v>0</v>
      </c>
      <c r="H548" s="80">
        <v>0</v>
      </c>
    </row>
    <row r="549" spans="1:8" s="77" customFormat="1" ht="32.25" customHeight="1" outlineLevel="2" x14ac:dyDescent="0.2">
      <c r="A549" s="47" t="s">
        <v>519</v>
      </c>
      <c r="B549" s="57" t="s">
        <v>516</v>
      </c>
      <c r="C549" s="57" t="s">
        <v>1</v>
      </c>
      <c r="D549" s="58">
        <f t="shared" si="162"/>
        <v>0</v>
      </c>
      <c r="E549" s="58">
        <f t="shared" si="162"/>
        <v>0</v>
      </c>
      <c r="F549" s="58">
        <f>F550</f>
        <v>0</v>
      </c>
      <c r="G549" s="27">
        <v>0</v>
      </c>
      <c r="H549" s="28">
        <v>0</v>
      </c>
    </row>
    <row r="550" spans="1:8" s="77" customFormat="1" ht="32.25" customHeight="1" outlineLevel="2" x14ac:dyDescent="0.2">
      <c r="A550" s="25" t="s">
        <v>520</v>
      </c>
      <c r="B550" s="29" t="s">
        <v>517</v>
      </c>
      <c r="C550" s="29" t="s">
        <v>1</v>
      </c>
      <c r="D550" s="27">
        <f t="shared" si="162"/>
        <v>0</v>
      </c>
      <c r="E550" s="27">
        <f t="shared" si="162"/>
        <v>0</v>
      </c>
      <c r="F550" s="27">
        <f>F551</f>
        <v>0</v>
      </c>
      <c r="G550" s="27">
        <v>0</v>
      </c>
      <c r="H550" s="28">
        <v>0</v>
      </c>
    </row>
    <row r="551" spans="1:8" s="77" customFormat="1" ht="32.25" customHeight="1" outlineLevel="2" x14ac:dyDescent="0.2">
      <c r="A551" s="25" t="s">
        <v>114</v>
      </c>
      <c r="B551" s="29" t="s">
        <v>517</v>
      </c>
      <c r="C551" s="29" t="s">
        <v>43</v>
      </c>
      <c r="D551" s="27">
        <f t="shared" si="162"/>
        <v>0</v>
      </c>
      <c r="E551" s="27">
        <f t="shared" si="162"/>
        <v>0</v>
      </c>
      <c r="F551" s="27">
        <f>F552</f>
        <v>0</v>
      </c>
      <c r="G551" s="27">
        <v>0</v>
      </c>
      <c r="H551" s="28">
        <v>0</v>
      </c>
    </row>
    <row r="552" spans="1:8" s="77" customFormat="1" ht="32.25" customHeight="1" outlineLevel="2" x14ac:dyDescent="0.2">
      <c r="A552" s="25" t="s">
        <v>44</v>
      </c>
      <c r="B552" s="29" t="s">
        <v>517</v>
      </c>
      <c r="C552" s="29" t="s">
        <v>7</v>
      </c>
      <c r="D552" s="27">
        <v>0</v>
      </c>
      <c r="E552" s="28">
        <v>0</v>
      </c>
      <c r="F552" s="27">
        <v>0</v>
      </c>
      <c r="G552" s="27">
        <v>0</v>
      </c>
      <c r="H552" s="28">
        <v>0</v>
      </c>
    </row>
    <row r="553" spans="1:8" s="68" customFormat="1" ht="43.5" customHeight="1" outlineLevel="2" x14ac:dyDescent="0.2">
      <c r="A553" s="31" t="s">
        <v>491</v>
      </c>
      <c r="B553" s="33" t="s">
        <v>488</v>
      </c>
      <c r="C553" s="33" t="s">
        <v>1</v>
      </c>
      <c r="D553" s="34">
        <f t="shared" ref="D553:F556" si="163">D554</f>
        <v>150000</v>
      </c>
      <c r="E553" s="34">
        <f t="shared" si="163"/>
        <v>0</v>
      </c>
      <c r="F553" s="34">
        <f t="shared" si="163"/>
        <v>0</v>
      </c>
      <c r="G553" s="34">
        <f t="shared" si="134"/>
        <v>0</v>
      </c>
      <c r="H553" s="80">
        <v>0</v>
      </c>
    </row>
    <row r="554" spans="1:8" s="68" customFormat="1" ht="44.25" customHeight="1" outlineLevel="2" x14ac:dyDescent="0.2">
      <c r="A554" s="47" t="s">
        <v>492</v>
      </c>
      <c r="B554" s="57" t="s">
        <v>489</v>
      </c>
      <c r="C554" s="29" t="s">
        <v>1</v>
      </c>
      <c r="D554" s="27">
        <f>D555</f>
        <v>150000</v>
      </c>
      <c r="E554" s="27">
        <f t="shared" si="163"/>
        <v>0</v>
      </c>
      <c r="F554" s="27">
        <f t="shared" si="163"/>
        <v>0</v>
      </c>
      <c r="G554" s="27">
        <f t="shared" si="134"/>
        <v>0</v>
      </c>
      <c r="H554" s="28">
        <v>0</v>
      </c>
    </row>
    <row r="555" spans="1:8" s="68" customFormat="1" ht="32.25" customHeight="1" outlineLevel="2" x14ac:dyDescent="0.2">
      <c r="A555" s="25" t="s">
        <v>400</v>
      </c>
      <c r="B555" s="29" t="s">
        <v>490</v>
      </c>
      <c r="C555" s="29" t="s">
        <v>1</v>
      </c>
      <c r="D555" s="27">
        <f t="shared" si="163"/>
        <v>150000</v>
      </c>
      <c r="E555" s="27">
        <f t="shared" si="163"/>
        <v>0</v>
      </c>
      <c r="F555" s="27">
        <f t="shared" si="163"/>
        <v>0</v>
      </c>
      <c r="G555" s="27">
        <f t="shared" si="134"/>
        <v>0</v>
      </c>
      <c r="H555" s="28">
        <v>0</v>
      </c>
    </row>
    <row r="556" spans="1:8" s="68" customFormat="1" ht="32.25" customHeight="1" outlineLevel="2" x14ac:dyDescent="0.2">
      <c r="A556" s="25" t="s">
        <v>114</v>
      </c>
      <c r="B556" s="29" t="s">
        <v>490</v>
      </c>
      <c r="C556" s="29" t="s">
        <v>43</v>
      </c>
      <c r="D556" s="27">
        <f t="shared" si="163"/>
        <v>150000</v>
      </c>
      <c r="E556" s="27">
        <f t="shared" si="163"/>
        <v>0</v>
      </c>
      <c r="F556" s="27">
        <f t="shared" si="163"/>
        <v>0</v>
      </c>
      <c r="G556" s="27">
        <f t="shared" ref="G556:G618" si="164">E556/D556*100</f>
        <v>0</v>
      </c>
      <c r="H556" s="28">
        <v>0</v>
      </c>
    </row>
    <row r="557" spans="1:8" s="68" customFormat="1" ht="32.25" customHeight="1" outlineLevel="2" x14ac:dyDescent="0.2">
      <c r="A557" s="30" t="s">
        <v>44</v>
      </c>
      <c r="B557" s="29" t="s">
        <v>490</v>
      </c>
      <c r="C557" s="29" t="s">
        <v>7</v>
      </c>
      <c r="D557" s="27">
        <v>150000</v>
      </c>
      <c r="E557" s="28">
        <v>0</v>
      </c>
      <c r="F557" s="27">
        <v>0</v>
      </c>
      <c r="G557" s="27">
        <f t="shared" si="164"/>
        <v>0</v>
      </c>
      <c r="H557" s="28">
        <v>0</v>
      </c>
    </row>
    <row r="558" spans="1:8" s="35" customFormat="1" ht="35.25" customHeight="1" outlineLevel="5" x14ac:dyDescent="0.2">
      <c r="A558" s="31" t="s">
        <v>261</v>
      </c>
      <c r="B558" s="33" t="s">
        <v>260</v>
      </c>
      <c r="C558" s="33" t="s">
        <v>1</v>
      </c>
      <c r="D558" s="34">
        <f t="shared" ref="D558:F562" si="165">D559</f>
        <v>300000</v>
      </c>
      <c r="E558" s="34">
        <f t="shared" si="165"/>
        <v>0</v>
      </c>
      <c r="F558" s="34">
        <f t="shared" si="165"/>
        <v>0</v>
      </c>
      <c r="G558" s="34">
        <f t="shared" si="164"/>
        <v>0</v>
      </c>
      <c r="H558" s="80">
        <v>0</v>
      </c>
    </row>
    <row r="559" spans="1:8" s="61" customFormat="1" ht="32.25" customHeight="1" outlineLevel="5" x14ac:dyDescent="0.2">
      <c r="A559" s="25" t="s">
        <v>262</v>
      </c>
      <c r="B559" s="29" t="s">
        <v>263</v>
      </c>
      <c r="C559" s="29" t="s">
        <v>1</v>
      </c>
      <c r="D559" s="27">
        <f t="shared" si="165"/>
        <v>300000</v>
      </c>
      <c r="E559" s="27">
        <f t="shared" si="165"/>
        <v>0</v>
      </c>
      <c r="F559" s="27">
        <f t="shared" si="165"/>
        <v>0</v>
      </c>
      <c r="G559" s="27">
        <f t="shared" si="164"/>
        <v>0</v>
      </c>
      <c r="H559" s="28">
        <v>0</v>
      </c>
    </row>
    <row r="560" spans="1:8" s="61" customFormat="1" ht="42" customHeight="1" outlineLevel="5" x14ac:dyDescent="0.2">
      <c r="A560" s="25" t="s">
        <v>325</v>
      </c>
      <c r="B560" s="29" t="s">
        <v>326</v>
      </c>
      <c r="C560" s="29" t="s">
        <v>1</v>
      </c>
      <c r="D560" s="27">
        <f>D561</f>
        <v>300000</v>
      </c>
      <c r="E560" s="27">
        <f t="shared" si="165"/>
        <v>0</v>
      </c>
      <c r="F560" s="27">
        <f t="shared" si="165"/>
        <v>0</v>
      </c>
      <c r="G560" s="27">
        <f t="shared" si="164"/>
        <v>0</v>
      </c>
      <c r="H560" s="28">
        <v>0</v>
      </c>
    </row>
    <row r="561" spans="1:8" s="61" customFormat="1" ht="22.5" customHeight="1" outlineLevel="5" x14ac:dyDescent="0.2">
      <c r="A561" s="25" t="s">
        <v>264</v>
      </c>
      <c r="B561" s="29" t="s">
        <v>265</v>
      </c>
      <c r="C561" s="29" t="s">
        <v>1</v>
      </c>
      <c r="D561" s="27">
        <f t="shared" si="165"/>
        <v>300000</v>
      </c>
      <c r="E561" s="27">
        <f t="shared" si="165"/>
        <v>0</v>
      </c>
      <c r="F561" s="27">
        <f t="shared" si="165"/>
        <v>0</v>
      </c>
      <c r="G561" s="27">
        <f t="shared" si="164"/>
        <v>0</v>
      </c>
      <c r="H561" s="28">
        <v>0</v>
      </c>
    </row>
    <row r="562" spans="1:8" s="61" customFormat="1" ht="33" customHeight="1" outlineLevel="5" x14ac:dyDescent="0.2">
      <c r="A562" s="25" t="s">
        <v>114</v>
      </c>
      <c r="B562" s="29" t="s">
        <v>265</v>
      </c>
      <c r="C562" s="29" t="s">
        <v>43</v>
      </c>
      <c r="D562" s="27">
        <f t="shared" si="165"/>
        <v>300000</v>
      </c>
      <c r="E562" s="27">
        <f t="shared" si="165"/>
        <v>0</v>
      </c>
      <c r="F562" s="27">
        <f t="shared" si="165"/>
        <v>0</v>
      </c>
      <c r="G562" s="27">
        <f t="shared" si="164"/>
        <v>0</v>
      </c>
      <c r="H562" s="28">
        <v>0</v>
      </c>
    </row>
    <row r="563" spans="1:8" s="61" customFormat="1" ht="33" customHeight="1" outlineLevel="5" x14ac:dyDescent="0.2">
      <c r="A563" s="30" t="s">
        <v>44</v>
      </c>
      <c r="B563" s="29" t="s">
        <v>265</v>
      </c>
      <c r="C563" s="29" t="s">
        <v>7</v>
      </c>
      <c r="D563" s="27">
        <v>300000</v>
      </c>
      <c r="E563" s="28">
        <v>0</v>
      </c>
      <c r="F563" s="27">
        <v>0</v>
      </c>
      <c r="G563" s="27">
        <f t="shared" si="164"/>
        <v>0</v>
      </c>
      <c r="H563" s="28">
        <v>0</v>
      </c>
    </row>
    <row r="564" spans="1:8" s="35" customFormat="1" ht="33" customHeight="1" outlineLevel="3" x14ac:dyDescent="0.2">
      <c r="A564" s="31" t="s">
        <v>289</v>
      </c>
      <c r="B564" s="32" t="s">
        <v>290</v>
      </c>
      <c r="C564" s="32" t="s">
        <v>1</v>
      </c>
      <c r="D564" s="34">
        <f>D565</f>
        <v>10000</v>
      </c>
      <c r="E564" s="34">
        <f t="shared" ref="D564:F567" si="166">E565</f>
        <v>0</v>
      </c>
      <c r="F564" s="34">
        <f t="shared" si="166"/>
        <v>0</v>
      </c>
      <c r="G564" s="34">
        <f t="shared" si="164"/>
        <v>0</v>
      </c>
      <c r="H564" s="80">
        <v>0</v>
      </c>
    </row>
    <row r="565" spans="1:8" s="61" customFormat="1" ht="40.5" customHeight="1" outlineLevel="3" x14ac:dyDescent="0.2">
      <c r="A565" s="16" t="s">
        <v>291</v>
      </c>
      <c r="B565" s="17" t="s">
        <v>292</v>
      </c>
      <c r="C565" s="17" t="s">
        <v>1</v>
      </c>
      <c r="D565" s="27">
        <f>D566</f>
        <v>10000</v>
      </c>
      <c r="E565" s="27">
        <f t="shared" ref="D565:F566" si="167">E566</f>
        <v>0</v>
      </c>
      <c r="F565" s="27">
        <f t="shared" si="167"/>
        <v>0</v>
      </c>
      <c r="G565" s="27">
        <f t="shared" si="164"/>
        <v>0</v>
      </c>
      <c r="H565" s="28">
        <v>0</v>
      </c>
    </row>
    <row r="566" spans="1:8" s="61" customFormat="1" ht="21" customHeight="1" outlineLevel="3" x14ac:dyDescent="0.2">
      <c r="A566" s="16" t="s">
        <v>287</v>
      </c>
      <c r="B566" s="17" t="s">
        <v>288</v>
      </c>
      <c r="C566" s="17" t="s">
        <v>1</v>
      </c>
      <c r="D566" s="27">
        <f t="shared" si="167"/>
        <v>10000</v>
      </c>
      <c r="E566" s="27">
        <f t="shared" si="167"/>
        <v>0</v>
      </c>
      <c r="F566" s="27">
        <f t="shared" si="167"/>
        <v>0</v>
      </c>
      <c r="G566" s="27">
        <f t="shared" si="164"/>
        <v>0</v>
      </c>
      <c r="H566" s="28">
        <v>0</v>
      </c>
    </row>
    <row r="567" spans="1:8" s="61" customFormat="1" ht="30.75" customHeight="1" outlineLevel="3" x14ac:dyDescent="0.2">
      <c r="A567" s="16" t="s">
        <v>114</v>
      </c>
      <c r="B567" s="17" t="s">
        <v>288</v>
      </c>
      <c r="C567" s="17" t="s">
        <v>43</v>
      </c>
      <c r="D567" s="27">
        <f t="shared" si="166"/>
        <v>10000</v>
      </c>
      <c r="E567" s="27">
        <f t="shared" si="166"/>
        <v>0</v>
      </c>
      <c r="F567" s="27">
        <f t="shared" si="166"/>
        <v>0</v>
      </c>
      <c r="G567" s="27">
        <f t="shared" si="164"/>
        <v>0</v>
      </c>
      <c r="H567" s="28">
        <v>0</v>
      </c>
    </row>
    <row r="568" spans="1:8" s="61" customFormat="1" ht="30.75" customHeight="1" outlineLevel="3" x14ac:dyDescent="0.2">
      <c r="A568" s="16" t="s">
        <v>44</v>
      </c>
      <c r="B568" s="17" t="s">
        <v>288</v>
      </c>
      <c r="C568" s="17" t="s">
        <v>7</v>
      </c>
      <c r="D568" s="27">
        <v>10000</v>
      </c>
      <c r="E568" s="28">
        <v>0</v>
      </c>
      <c r="F568" s="27">
        <v>0</v>
      </c>
      <c r="G568" s="27">
        <f t="shared" si="164"/>
        <v>0</v>
      </c>
      <c r="H568" s="28">
        <v>0</v>
      </c>
    </row>
    <row r="569" spans="1:8" s="35" customFormat="1" ht="30.75" customHeight="1" outlineLevel="5" x14ac:dyDescent="0.2">
      <c r="A569" s="22" t="s">
        <v>421</v>
      </c>
      <c r="B569" s="23" t="s">
        <v>422</v>
      </c>
      <c r="C569" s="23" t="s">
        <v>1</v>
      </c>
      <c r="D569" s="34">
        <f t="shared" ref="D569:F569" si="168">D570</f>
        <v>270000</v>
      </c>
      <c r="E569" s="34">
        <f t="shared" si="168"/>
        <v>105000</v>
      </c>
      <c r="F569" s="34">
        <f t="shared" si="168"/>
        <v>93600</v>
      </c>
      <c r="G569" s="34">
        <f t="shared" si="164"/>
        <v>38.888888888888893</v>
      </c>
      <c r="H569" s="80">
        <f t="shared" si="155"/>
        <v>112.17948717948718</v>
      </c>
    </row>
    <row r="570" spans="1:8" s="55" customFormat="1" ht="30.75" customHeight="1" outlineLevel="5" x14ac:dyDescent="0.2">
      <c r="A570" s="46" t="s">
        <v>419</v>
      </c>
      <c r="B570" s="56" t="s">
        <v>420</v>
      </c>
      <c r="C570" s="56" t="s">
        <v>1</v>
      </c>
      <c r="D570" s="58">
        <f>D571</f>
        <v>270000</v>
      </c>
      <c r="E570" s="58">
        <f>E571</f>
        <v>105000</v>
      </c>
      <c r="F570" s="58">
        <f>F571</f>
        <v>93600</v>
      </c>
      <c r="G570" s="27">
        <f t="shared" si="164"/>
        <v>38.888888888888893</v>
      </c>
      <c r="H570" s="28">
        <f t="shared" si="155"/>
        <v>112.17948717948718</v>
      </c>
    </row>
    <row r="571" spans="1:8" s="61" customFormat="1" ht="44.25" customHeight="1" outlineLevel="5" x14ac:dyDescent="0.2">
      <c r="A571" s="16" t="s">
        <v>418</v>
      </c>
      <c r="B571" s="17" t="s">
        <v>417</v>
      </c>
      <c r="C571" s="17" t="s">
        <v>1</v>
      </c>
      <c r="D571" s="27">
        <f t="shared" ref="D571:F572" si="169">D572</f>
        <v>270000</v>
      </c>
      <c r="E571" s="27">
        <f t="shared" si="169"/>
        <v>105000</v>
      </c>
      <c r="F571" s="27">
        <f t="shared" si="169"/>
        <v>93600</v>
      </c>
      <c r="G571" s="27">
        <f t="shared" si="164"/>
        <v>38.888888888888893</v>
      </c>
      <c r="H571" s="28">
        <f t="shared" si="155"/>
        <v>112.17948717948718</v>
      </c>
    </row>
    <row r="572" spans="1:8" s="61" customFormat="1" ht="33.75" customHeight="1" outlineLevel="5" x14ac:dyDescent="0.2">
      <c r="A572" s="30" t="s">
        <v>114</v>
      </c>
      <c r="B572" s="17" t="s">
        <v>417</v>
      </c>
      <c r="C572" s="17" t="s">
        <v>43</v>
      </c>
      <c r="D572" s="27">
        <f t="shared" si="169"/>
        <v>270000</v>
      </c>
      <c r="E572" s="27">
        <f t="shared" si="169"/>
        <v>105000</v>
      </c>
      <c r="F572" s="27">
        <f t="shared" si="169"/>
        <v>93600</v>
      </c>
      <c r="G572" s="27">
        <f t="shared" si="164"/>
        <v>38.888888888888893</v>
      </c>
      <c r="H572" s="28">
        <f t="shared" si="155"/>
        <v>112.17948717948718</v>
      </c>
    </row>
    <row r="573" spans="1:8" s="61" customFormat="1" ht="33.75" customHeight="1" outlineLevel="5" x14ac:dyDescent="0.2">
      <c r="A573" s="30" t="s">
        <v>171</v>
      </c>
      <c r="B573" s="17" t="s">
        <v>417</v>
      </c>
      <c r="C573" s="17" t="s">
        <v>7</v>
      </c>
      <c r="D573" s="27">
        <v>270000</v>
      </c>
      <c r="E573" s="28">
        <v>105000</v>
      </c>
      <c r="F573" s="27">
        <v>93600</v>
      </c>
      <c r="G573" s="27">
        <f t="shared" si="164"/>
        <v>38.888888888888893</v>
      </c>
      <c r="H573" s="28">
        <f t="shared" si="155"/>
        <v>112.17948717948718</v>
      </c>
    </row>
    <row r="574" spans="1:8" s="35" customFormat="1" ht="38.25" customHeight="1" outlineLevel="3" x14ac:dyDescent="0.2">
      <c r="A574" s="22" t="s">
        <v>394</v>
      </c>
      <c r="B574" s="23" t="s">
        <v>395</v>
      </c>
      <c r="C574" s="23" t="s">
        <v>1</v>
      </c>
      <c r="D574" s="34">
        <f>D575+D580</f>
        <v>3483000</v>
      </c>
      <c r="E574" s="34">
        <f>E575+E580</f>
        <v>0</v>
      </c>
      <c r="F574" s="34">
        <f>F575+F580</f>
        <v>0</v>
      </c>
      <c r="G574" s="34">
        <f t="shared" si="164"/>
        <v>0</v>
      </c>
      <c r="H574" s="80">
        <v>0</v>
      </c>
    </row>
    <row r="575" spans="1:8" s="61" customFormat="1" ht="25.5" customHeight="1" outlineLevel="3" x14ac:dyDescent="0.2">
      <c r="A575" s="16" t="s">
        <v>396</v>
      </c>
      <c r="B575" s="17" t="s">
        <v>397</v>
      </c>
      <c r="C575" s="17" t="s">
        <v>1</v>
      </c>
      <c r="D575" s="27">
        <f>D578+D576</f>
        <v>3483000</v>
      </c>
      <c r="E575" s="27">
        <f>E578+E576</f>
        <v>0</v>
      </c>
      <c r="F575" s="27">
        <f>F578+F576</f>
        <v>0</v>
      </c>
      <c r="G575" s="27">
        <f t="shared" si="164"/>
        <v>0</v>
      </c>
      <c r="H575" s="28">
        <v>0</v>
      </c>
    </row>
    <row r="576" spans="1:8" s="74" customFormat="1" ht="29.25" customHeight="1" outlineLevel="3" x14ac:dyDescent="0.2">
      <c r="A576" s="30" t="s">
        <v>114</v>
      </c>
      <c r="B576" s="17" t="s">
        <v>397</v>
      </c>
      <c r="C576" s="17" t="s">
        <v>43</v>
      </c>
      <c r="D576" s="27">
        <f>D577</f>
        <v>983000</v>
      </c>
      <c r="E576" s="27">
        <f>E577</f>
        <v>0</v>
      </c>
      <c r="F576" s="27">
        <f>F577</f>
        <v>0</v>
      </c>
      <c r="G576" s="27">
        <f t="shared" si="164"/>
        <v>0</v>
      </c>
      <c r="H576" s="28">
        <v>0</v>
      </c>
    </row>
    <row r="577" spans="1:8" s="74" customFormat="1" ht="30" customHeight="1" outlineLevel="3" x14ac:dyDescent="0.2">
      <c r="A577" s="30" t="s">
        <v>171</v>
      </c>
      <c r="B577" s="17" t="s">
        <v>397</v>
      </c>
      <c r="C577" s="17" t="s">
        <v>7</v>
      </c>
      <c r="D577" s="27">
        <v>983000</v>
      </c>
      <c r="E577" s="27">
        <v>0</v>
      </c>
      <c r="F577" s="27">
        <v>0</v>
      </c>
      <c r="G577" s="27">
        <f t="shared" si="164"/>
        <v>0</v>
      </c>
      <c r="H577" s="28">
        <v>0</v>
      </c>
    </row>
    <row r="578" spans="1:8" s="61" customFormat="1" ht="38.25" customHeight="1" outlineLevel="3" x14ac:dyDescent="0.2">
      <c r="A578" s="16" t="s">
        <v>68</v>
      </c>
      <c r="B578" s="17" t="s">
        <v>397</v>
      </c>
      <c r="C578" s="17" t="s">
        <v>50</v>
      </c>
      <c r="D578" s="27">
        <f t="shared" ref="D578:F578" si="170">D579</f>
        <v>2500000</v>
      </c>
      <c r="E578" s="27">
        <f t="shared" si="170"/>
        <v>0</v>
      </c>
      <c r="F578" s="27">
        <f t="shared" si="170"/>
        <v>0</v>
      </c>
      <c r="G578" s="27">
        <f t="shared" si="164"/>
        <v>0</v>
      </c>
      <c r="H578" s="28">
        <v>0</v>
      </c>
    </row>
    <row r="579" spans="1:8" s="61" customFormat="1" ht="48.75" customHeight="1" outlineLevel="3" x14ac:dyDescent="0.2">
      <c r="A579" s="16" t="s">
        <v>398</v>
      </c>
      <c r="B579" s="17" t="s">
        <v>397</v>
      </c>
      <c r="C579" s="17" t="s">
        <v>399</v>
      </c>
      <c r="D579" s="27">
        <v>2500000</v>
      </c>
      <c r="E579" s="27">
        <v>0</v>
      </c>
      <c r="F579" s="27">
        <v>0</v>
      </c>
      <c r="G579" s="27">
        <f t="shared" si="164"/>
        <v>0</v>
      </c>
      <c r="H579" s="28">
        <v>0</v>
      </c>
    </row>
    <row r="580" spans="1:8" s="74" customFormat="1" ht="34.5" customHeight="1" outlineLevel="3" x14ac:dyDescent="0.2">
      <c r="A580" s="16" t="s">
        <v>494</v>
      </c>
      <c r="B580" s="17" t="s">
        <v>493</v>
      </c>
      <c r="C580" s="17" t="s">
        <v>1</v>
      </c>
      <c r="D580" s="27">
        <f t="shared" ref="D580:F581" si="171">D581</f>
        <v>0</v>
      </c>
      <c r="E580" s="27">
        <f t="shared" si="171"/>
        <v>0</v>
      </c>
      <c r="F580" s="27">
        <f t="shared" si="171"/>
        <v>0</v>
      </c>
      <c r="G580" s="27">
        <v>0</v>
      </c>
      <c r="H580" s="28">
        <v>0</v>
      </c>
    </row>
    <row r="581" spans="1:8" s="74" customFormat="1" ht="39.75" customHeight="1" outlineLevel="3" x14ac:dyDescent="0.2">
      <c r="A581" s="30" t="s">
        <v>114</v>
      </c>
      <c r="B581" s="17" t="s">
        <v>493</v>
      </c>
      <c r="C581" s="17" t="s">
        <v>43</v>
      </c>
      <c r="D581" s="27">
        <f t="shared" si="171"/>
        <v>0</v>
      </c>
      <c r="E581" s="27">
        <f t="shared" si="171"/>
        <v>0</v>
      </c>
      <c r="F581" s="27">
        <f t="shared" si="171"/>
        <v>0</v>
      </c>
      <c r="G581" s="27">
        <v>0</v>
      </c>
      <c r="H581" s="28">
        <v>0</v>
      </c>
    </row>
    <row r="582" spans="1:8" s="74" customFormat="1" ht="34.5" customHeight="1" outlineLevel="3" x14ac:dyDescent="0.2">
      <c r="A582" s="30" t="s">
        <v>171</v>
      </c>
      <c r="B582" s="17" t="s">
        <v>493</v>
      </c>
      <c r="C582" s="17" t="s">
        <v>7</v>
      </c>
      <c r="D582" s="27">
        <v>0</v>
      </c>
      <c r="E582" s="27">
        <v>0</v>
      </c>
      <c r="F582" s="27">
        <v>0</v>
      </c>
      <c r="G582" s="27">
        <v>0</v>
      </c>
      <c r="H582" s="28">
        <v>0</v>
      </c>
    </row>
    <row r="583" spans="1:8" s="35" customFormat="1" ht="38.25" customHeight="1" x14ac:dyDescent="0.2">
      <c r="A583" s="36" t="s">
        <v>427</v>
      </c>
      <c r="B583" s="37" t="s">
        <v>428</v>
      </c>
      <c r="C583" s="37" t="s">
        <v>1</v>
      </c>
      <c r="D583" s="34">
        <f t="shared" ref="D583:F586" si="172">D584</f>
        <v>300000</v>
      </c>
      <c r="E583" s="34">
        <f t="shared" si="172"/>
        <v>0</v>
      </c>
      <c r="F583" s="34">
        <f t="shared" si="172"/>
        <v>0</v>
      </c>
      <c r="G583" s="34">
        <f t="shared" si="164"/>
        <v>0</v>
      </c>
      <c r="H583" s="80">
        <v>0</v>
      </c>
    </row>
    <row r="584" spans="1:8" s="55" customFormat="1" ht="38.25" customHeight="1" x14ac:dyDescent="0.2">
      <c r="A584" s="52" t="s">
        <v>425</v>
      </c>
      <c r="B584" s="51" t="s">
        <v>426</v>
      </c>
      <c r="C584" s="51" t="s">
        <v>1</v>
      </c>
      <c r="D584" s="58">
        <f>D585</f>
        <v>300000</v>
      </c>
      <c r="E584" s="58">
        <f t="shared" si="172"/>
        <v>0</v>
      </c>
      <c r="F584" s="58">
        <f t="shared" si="172"/>
        <v>0</v>
      </c>
      <c r="G584" s="27">
        <f t="shared" si="164"/>
        <v>0</v>
      </c>
      <c r="H584" s="28">
        <v>0</v>
      </c>
    </row>
    <row r="585" spans="1:8" s="61" customFormat="1" ht="38.25" customHeight="1" x14ac:dyDescent="0.2">
      <c r="A585" s="19" t="s">
        <v>424</v>
      </c>
      <c r="B585" s="20" t="s">
        <v>423</v>
      </c>
      <c r="C585" s="20" t="s">
        <v>1</v>
      </c>
      <c r="D585" s="27">
        <f t="shared" si="172"/>
        <v>300000</v>
      </c>
      <c r="E585" s="27">
        <f t="shared" si="172"/>
        <v>0</v>
      </c>
      <c r="F585" s="27">
        <f t="shared" si="172"/>
        <v>0</v>
      </c>
      <c r="G585" s="27">
        <f t="shared" si="164"/>
        <v>0</v>
      </c>
      <c r="H585" s="28">
        <v>0</v>
      </c>
    </row>
    <row r="586" spans="1:8" s="61" customFormat="1" ht="38.25" customHeight="1" x14ac:dyDescent="0.2">
      <c r="A586" s="25" t="s">
        <v>68</v>
      </c>
      <c r="B586" s="20" t="s">
        <v>423</v>
      </c>
      <c r="C586" s="20" t="s">
        <v>50</v>
      </c>
      <c r="D586" s="27">
        <f t="shared" si="172"/>
        <v>300000</v>
      </c>
      <c r="E586" s="27">
        <f t="shared" si="172"/>
        <v>0</v>
      </c>
      <c r="F586" s="27">
        <f t="shared" si="172"/>
        <v>0</v>
      </c>
      <c r="G586" s="27">
        <f t="shared" si="164"/>
        <v>0</v>
      </c>
      <c r="H586" s="28">
        <v>0</v>
      </c>
    </row>
    <row r="587" spans="1:8" s="61" customFormat="1" ht="53.25" customHeight="1" x14ac:dyDescent="0.2">
      <c r="A587" s="25" t="s">
        <v>398</v>
      </c>
      <c r="B587" s="20" t="s">
        <v>423</v>
      </c>
      <c r="C587" s="20" t="s">
        <v>399</v>
      </c>
      <c r="D587" s="27">
        <v>300000</v>
      </c>
      <c r="E587" s="27">
        <v>0</v>
      </c>
      <c r="F587" s="27">
        <v>0</v>
      </c>
      <c r="G587" s="27">
        <f t="shared" si="164"/>
        <v>0</v>
      </c>
      <c r="H587" s="28">
        <v>0</v>
      </c>
    </row>
    <row r="588" spans="1:8" s="35" customFormat="1" ht="32.25" customHeight="1" x14ac:dyDescent="0.2">
      <c r="A588" s="64" t="s">
        <v>2</v>
      </c>
      <c r="B588" s="23" t="s">
        <v>36</v>
      </c>
      <c r="C588" s="23" t="s">
        <v>1</v>
      </c>
      <c r="D588" s="65">
        <f>D589</f>
        <v>197724786.34</v>
      </c>
      <c r="E588" s="65">
        <f t="shared" ref="E588" si="173">E589</f>
        <v>39419308.270000003</v>
      </c>
      <c r="F588" s="65">
        <f>F589</f>
        <v>38532595.640000008</v>
      </c>
      <c r="G588" s="34">
        <f t="shared" si="164"/>
        <v>19.936452581223712</v>
      </c>
      <c r="H588" s="80">
        <f t="shared" si="155"/>
        <v>102.30120139915908</v>
      </c>
    </row>
    <row r="589" spans="1:8" s="61" customFormat="1" ht="38.25" customHeight="1" outlineLevel="5" x14ac:dyDescent="0.2">
      <c r="A589" s="18" t="s">
        <v>37</v>
      </c>
      <c r="B589" s="17" t="s">
        <v>38</v>
      </c>
      <c r="C589" s="17" t="s">
        <v>1</v>
      </c>
      <c r="D589" s="27">
        <f>D590+D597+D600+D603+D606+D613+D616+D619+D622+D625+D628+D631+D638+D645+D650+D655+D658+D663+D668+D671+D674+D679</f>
        <v>197724786.34</v>
      </c>
      <c r="E589" s="27">
        <f>E590+E597+E600+E603+E606+E613+E616+E619+E622+E625+E628+E631+E638+E645+E650+E655+E658+E663+E668+E671+E674+E679</f>
        <v>39419308.270000003</v>
      </c>
      <c r="F589" s="27">
        <f>F590+F597+F600+F603+F606+F613+F616+F619+F622+F625+F628+F631+F638+F645+F650+F655+F658+F663+F668+F671+F674+F679</f>
        <v>38532595.640000008</v>
      </c>
      <c r="G589" s="27">
        <f t="shared" si="164"/>
        <v>19.936452581223712</v>
      </c>
      <c r="H589" s="28">
        <f t="shared" si="155"/>
        <v>102.30120139915908</v>
      </c>
    </row>
    <row r="590" spans="1:8" s="61" customFormat="1" ht="33" customHeight="1" outlineLevel="3" x14ac:dyDescent="0.2">
      <c r="A590" s="16" t="s">
        <v>222</v>
      </c>
      <c r="B590" s="17" t="s">
        <v>47</v>
      </c>
      <c r="C590" s="20" t="s">
        <v>1</v>
      </c>
      <c r="D590" s="27">
        <f>D591+D593+D595</f>
        <v>13258500</v>
      </c>
      <c r="E590" s="27">
        <f>E591+E593+E595</f>
        <v>248440</v>
      </c>
      <c r="F590" s="27">
        <f>F591+F593+F595</f>
        <v>434950</v>
      </c>
      <c r="G590" s="27">
        <f t="shared" si="164"/>
        <v>1.8738167967718822</v>
      </c>
      <c r="H590" s="28">
        <f t="shared" si="155"/>
        <v>57.119209104494772</v>
      </c>
    </row>
    <row r="591" spans="1:8" s="61" customFormat="1" ht="31.5" customHeight="1" outlineLevel="3" x14ac:dyDescent="0.2">
      <c r="A591" s="25" t="s">
        <v>114</v>
      </c>
      <c r="B591" s="26" t="s">
        <v>47</v>
      </c>
      <c r="C591" s="26" t="s">
        <v>43</v>
      </c>
      <c r="D591" s="27">
        <f>D592</f>
        <v>275870</v>
      </c>
      <c r="E591" s="27">
        <f>E592</f>
        <v>208440</v>
      </c>
      <c r="F591" s="27">
        <f>F592</f>
        <v>434950</v>
      </c>
      <c r="G591" s="27">
        <f t="shared" si="164"/>
        <v>75.55732772682785</v>
      </c>
      <c r="H591" s="28">
        <f t="shared" si="155"/>
        <v>47.922749741349577</v>
      </c>
    </row>
    <row r="592" spans="1:8" s="61" customFormat="1" ht="31.5" customHeight="1" outlineLevel="3" x14ac:dyDescent="0.2">
      <c r="A592" s="25" t="s">
        <v>44</v>
      </c>
      <c r="B592" s="26" t="s">
        <v>47</v>
      </c>
      <c r="C592" s="26" t="s">
        <v>7</v>
      </c>
      <c r="D592" s="27">
        <v>275870</v>
      </c>
      <c r="E592" s="27">
        <v>208440</v>
      </c>
      <c r="F592" s="27">
        <v>434950</v>
      </c>
      <c r="G592" s="27">
        <f t="shared" si="164"/>
        <v>75.55732772682785</v>
      </c>
      <c r="H592" s="28">
        <f t="shared" ref="H592:H652" si="174">E592/F592*100</f>
        <v>47.922749741349577</v>
      </c>
    </row>
    <row r="593" spans="1:8" s="61" customFormat="1" ht="24" customHeight="1" x14ac:dyDescent="0.2">
      <c r="A593" s="16" t="s">
        <v>85</v>
      </c>
      <c r="B593" s="20" t="s">
        <v>47</v>
      </c>
      <c r="C593" s="20" t="s">
        <v>86</v>
      </c>
      <c r="D593" s="27">
        <f>D594</f>
        <v>40000</v>
      </c>
      <c r="E593" s="27">
        <f>E594</f>
        <v>40000</v>
      </c>
      <c r="F593" s="27">
        <f>F594</f>
        <v>0</v>
      </c>
      <c r="G593" s="27">
        <f t="shared" si="164"/>
        <v>100</v>
      </c>
      <c r="H593" s="28">
        <v>0</v>
      </c>
    </row>
    <row r="594" spans="1:8" s="61" customFormat="1" ht="32.25" customHeight="1" x14ac:dyDescent="0.2">
      <c r="A594" s="16" t="s">
        <v>29</v>
      </c>
      <c r="B594" s="20" t="s">
        <v>47</v>
      </c>
      <c r="C594" s="20" t="s">
        <v>30</v>
      </c>
      <c r="D594" s="27">
        <v>40000</v>
      </c>
      <c r="E594" s="27">
        <v>40000</v>
      </c>
      <c r="F594" s="27">
        <v>0</v>
      </c>
      <c r="G594" s="27">
        <f t="shared" si="164"/>
        <v>100</v>
      </c>
      <c r="H594" s="28">
        <v>0</v>
      </c>
    </row>
    <row r="595" spans="1:8" s="61" customFormat="1" ht="24" customHeight="1" outlineLevel="3" x14ac:dyDescent="0.2">
      <c r="A595" s="18" t="s">
        <v>45</v>
      </c>
      <c r="B595" s="17" t="s">
        <v>47</v>
      </c>
      <c r="C595" s="17" t="s">
        <v>46</v>
      </c>
      <c r="D595" s="27">
        <f>D596</f>
        <v>12942630</v>
      </c>
      <c r="E595" s="27">
        <f>E596</f>
        <v>0</v>
      </c>
      <c r="F595" s="27">
        <f>F596</f>
        <v>0</v>
      </c>
      <c r="G595" s="27">
        <f t="shared" si="164"/>
        <v>0</v>
      </c>
      <c r="H595" s="28">
        <v>0</v>
      </c>
    </row>
    <row r="596" spans="1:8" s="61" customFormat="1" ht="21.75" customHeight="1" outlineLevel="1" x14ac:dyDescent="0.2">
      <c r="A596" s="16" t="s">
        <v>10</v>
      </c>
      <c r="B596" s="17" t="s">
        <v>47</v>
      </c>
      <c r="C596" s="20" t="s">
        <v>11</v>
      </c>
      <c r="D596" s="27">
        <v>12942630</v>
      </c>
      <c r="E596" s="28">
        <v>0</v>
      </c>
      <c r="F596" s="27">
        <v>0</v>
      </c>
      <c r="G596" s="27">
        <f t="shared" si="164"/>
        <v>0</v>
      </c>
      <c r="H596" s="28">
        <v>0</v>
      </c>
    </row>
    <row r="597" spans="1:8" s="61" customFormat="1" ht="36.75" customHeight="1" x14ac:dyDescent="0.2">
      <c r="A597" s="16" t="s">
        <v>284</v>
      </c>
      <c r="B597" s="17" t="s">
        <v>277</v>
      </c>
      <c r="C597" s="20" t="s">
        <v>1</v>
      </c>
      <c r="D597" s="27">
        <f t="shared" ref="D597:F598" si="175">D598</f>
        <v>66123.5</v>
      </c>
      <c r="E597" s="27">
        <f t="shared" si="175"/>
        <v>66123.5</v>
      </c>
      <c r="F597" s="27">
        <f t="shared" si="175"/>
        <v>0</v>
      </c>
      <c r="G597" s="27">
        <f t="shared" si="164"/>
        <v>100</v>
      </c>
      <c r="H597" s="28">
        <v>0</v>
      </c>
    </row>
    <row r="598" spans="1:8" s="61" customFormat="1" ht="23.25" customHeight="1" x14ac:dyDescent="0.2">
      <c r="A598" s="16" t="s">
        <v>45</v>
      </c>
      <c r="B598" s="17" t="s">
        <v>277</v>
      </c>
      <c r="C598" s="20" t="s">
        <v>46</v>
      </c>
      <c r="D598" s="27">
        <f t="shared" si="175"/>
        <v>66123.5</v>
      </c>
      <c r="E598" s="27">
        <f t="shared" si="175"/>
        <v>66123.5</v>
      </c>
      <c r="F598" s="27">
        <f t="shared" si="175"/>
        <v>0</v>
      </c>
      <c r="G598" s="27">
        <f t="shared" si="164"/>
        <v>100</v>
      </c>
      <c r="H598" s="28">
        <v>0</v>
      </c>
    </row>
    <row r="599" spans="1:8" s="61" customFormat="1" ht="23.25" customHeight="1" x14ac:dyDescent="0.2">
      <c r="A599" s="16" t="s">
        <v>283</v>
      </c>
      <c r="B599" s="17" t="s">
        <v>277</v>
      </c>
      <c r="C599" s="20" t="s">
        <v>276</v>
      </c>
      <c r="D599" s="27">
        <v>66123.5</v>
      </c>
      <c r="E599" s="27">
        <v>66123.5</v>
      </c>
      <c r="F599" s="27">
        <v>0</v>
      </c>
      <c r="G599" s="27">
        <f t="shared" si="164"/>
        <v>100</v>
      </c>
      <c r="H599" s="28">
        <v>0</v>
      </c>
    </row>
    <row r="600" spans="1:8" s="61" customFormat="1" ht="19.5" customHeight="1" x14ac:dyDescent="0.2">
      <c r="A600" s="16" t="s">
        <v>3</v>
      </c>
      <c r="B600" s="17" t="s">
        <v>39</v>
      </c>
      <c r="C600" s="17" t="s">
        <v>1</v>
      </c>
      <c r="D600" s="59">
        <f t="shared" ref="D600:F601" si="176">D601</f>
        <v>3495479</v>
      </c>
      <c r="E600" s="59">
        <f t="shared" si="176"/>
        <v>827365.47</v>
      </c>
      <c r="F600" s="59">
        <f t="shared" si="176"/>
        <v>558614.98</v>
      </c>
      <c r="G600" s="27">
        <f t="shared" si="164"/>
        <v>23.669587773235083</v>
      </c>
      <c r="H600" s="28">
        <f t="shared" si="174"/>
        <v>148.11014735050608</v>
      </c>
    </row>
    <row r="601" spans="1:8" s="61" customFormat="1" ht="54.75" customHeight="1" x14ac:dyDescent="0.2">
      <c r="A601" s="16" t="s">
        <v>141</v>
      </c>
      <c r="B601" s="17" t="s">
        <v>39</v>
      </c>
      <c r="C601" s="17" t="s">
        <v>40</v>
      </c>
      <c r="D601" s="59">
        <f t="shared" si="176"/>
        <v>3495479</v>
      </c>
      <c r="E601" s="59">
        <f t="shared" si="176"/>
        <v>827365.47</v>
      </c>
      <c r="F601" s="59">
        <f t="shared" si="176"/>
        <v>558614.98</v>
      </c>
      <c r="G601" s="27">
        <f t="shared" si="164"/>
        <v>23.669587773235083</v>
      </c>
      <c r="H601" s="28">
        <f t="shared" si="174"/>
        <v>148.11014735050608</v>
      </c>
    </row>
    <row r="602" spans="1:8" s="61" customFormat="1" ht="30.75" customHeight="1" x14ac:dyDescent="0.2">
      <c r="A602" s="16" t="s">
        <v>142</v>
      </c>
      <c r="B602" s="17" t="s">
        <v>39</v>
      </c>
      <c r="C602" s="17" t="s">
        <v>4</v>
      </c>
      <c r="D602" s="59">
        <v>3495479</v>
      </c>
      <c r="E602" s="59">
        <v>827365.47</v>
      </c>
      <c r="F602" s="59">
        <v>558614.98</v>
      </c>
      <c r="G602" s="27">
        <f t="shared" si="164"/>
        <v>23.669587773235083</v>
      </c>
      <c r="H602" s="28">
        <f t="shared" si="174"/>
        <v>148.11014735050608</v>
      </c>
    </row>
    <row r="603" spans="1:8" s="61" customFormat="1" ht="33.75" customHeight="1" x14ac:dyDescent="0.2">
      <c r="A603" s="30" t="s">
        <v>5</v>
      </c>
      <c r="B603" s="26" t="s">
        <v>41</v>
      </c>
      <c r="C603" s="29" t="s">
        <v>1</v>
      </c>
      <c r="D603" s="27">
        <f t="shared" ref="D603:F604" si="177">D604</f>
        <v>3215841</v>
      </c>
      <c r="E603" s="27">
        <f t="shared" si="177"/>
        <v>774831.27</v>
      </c>
      <c r="F603" s="27">
        <f t="shared" si="177"/>
        <v>546553.48</v>
      </c>
      <c r="G603" s="27">
        <f t="shared" si="164"/>
        <v>24.09420335147167</v>
      </c>
      <c r="H603" s="28">
        <f t="shared" si="174"/>
        <v>141.76678007795323</v>
      </c>
    </row>
    <row r="604" spans="1:8" s="61" customFormat="1" ht="58.5" customHeight="1" x14ac:dyDescent="0.2">
      <c r="A604" s="16" t="s">
        <v>141</v>
      </c>
      <c r="B604" s="17" t="s">
        <v>41</v>
      </c>
      <c r="C604" s="20" t="s">
        <v>40</v>
      </c>
      <c r="D604" s="27">
        <f t="shared" si="177"/>
        <v>3215841</v>
      </c>
      <c r="E604" s="27">
        <f t="shared" si="177"/>
        <v>774831.27</v>
      </c>
      <c r="F604" s="27">
        <f t="shared" si="177"/>
        <v>546553.48</v>
      </c>
      <c r="G604" s="27">
        <f t="shared" si="164"/>
        <v>24.09420335147167</v>
      </c>
      <c r="H604" s="28">
        <f t="shared" si="174"/>
        <v>141.76678007795323</v>
      </c>
    </row>
    <row r="605" spans="1:8" s="61" customFormat="1" ht="34.5" customHeight="1" x14ac:dyDescent="0.2">
      <c r="A605" s="16" t="s">
        <v>142</v>
      </c>
      <c r="B605" s="17" t="s">
        <v>41</v>
      </c>
      <c r="C605" s="20" t="s">
        <v>4</v>
      </c>
      <c r="D605" s="27">
        <v>3215841</v>
      </c>
      <c r="E605" s="27">
        <v>774831.27</v>
      </c>
      <c r="F605" s="27">
        <v>546553.48</v>
      </c>
      <c r="G605" s="27">
        <f t="shared" si="164"/>
        <v>24.09420335147167</v>
      </c>
      <c r="H605" s="28">
        <f t="shared" si="174"/>
        <v>141.76678007795323</v>
      </c>
    </row>
    <row r="606" spans="1:8" s="61" customFormat="1" ht="30.75" customHeight="1" x14ac:dyDescent="0.2">
      <c r="A606" s="30" t="s">
        <v>6</v>
      </c>
      <c r="B606" s="26" t="s">
        <v>42</v>
      </c>
      <c r="C606" s="29" t="s">
        <v>1</v>
      </c>
      <c r="D606" s="27">
        <f>D607+D609+D611</f>
        <v>83003077.940000013</v>
      </c>
      <c r="E606" s="27">
        <f>E607+E609+E611</f>
        <v>17059991.490000002</v>
      </c>
      <c r="F606" s="27">
        <f>F607+F609+F611</f>
        <v>12136094.199999999</v>
      </c>
      <c r="G606" s="27">
        <f t="shared" si="164"/>
        <v>20.553444418449239</v>
      </c>
      <c r="H606" s="28">
        <f t="shared" si="174"/>
        <v>140.57233908088818</v>
      </c>
    </row>
    <row r="607" spans="1:8" s="61" customFormat="1" ht="56.25" customHeight="1" outlineLevel="1" x14ac:dyDescent="0.2">
      <c r="A607" s="16" t="s">
        <v>141</v>
      </c>
      <c r="B607" s="17" t="s">
        <v>42</v>
      </c>
      <c r="C607" s="20" t="s">
        <v>40</v>
      </c>
      <c r="D607" s="27">
        <f>D608</f>
        <v>82827578.180000007</v>
      </c>
      <c r="E607" s="27">
        <f>E608</f>
        <v>17037503.890000001</v>
      </c>
      <c r="F607" s="27">
        <f>F608</f>
        <v>12089718.68</v>
      </c>
      <c r="G607" s="27">
        <f t="shared" si="164"/>
        <v>20.569844325249107</v>
      </c>
      <c r="H607" s="28">
        <f t="shared" si="174"/>
        <v>140.92556113969064</v>
      </c>
    </row>
    <row r="608" spans="1:8" s="61" customFormat="1" ht="33" customHeight="1" outlineLevel="2" x14ac:dyDescent="0.2">
      <c r="A608" s="16" t="s">
        <v>142</v>
      </c>
      <c r="B608" s="17" t="s">
        <v>42</v>
      </c>
      <c r="C608" s="20" t="s">
        <v>4</v>
      </c>
      <c r="D608" s="27">
        <v>82827578.180000007</v>
      </c>
      <c r="E608" s="27">
        <v>17037503.890000001</v>
      </c>
      <c r="F608" s="27">
        <v>12089718.68</v>
      </c>
      <c r="G608" s="27">
        <f t="shared" si="164"/>
        <v>20.569844325249107</v>
      </c>
      <c r="H608" s="28">
        <f t="shared" si="174"/>
        <v>140.92556113969064</v>
      </c>
    </row>
    <row r="609" spans="1:8" s="62" customFormat="1" ht="30.75" customHeight="1" x14ac:dyDescent="0.2">
      <c r="A609" s="16" t="s">
        <v>114</v>
      </c>
      <c r="B609" s="17" t="s">
        <v>42</v>
      </c>
      <c r="C609" s="20" t="s">
        <v>43</v>
      </c>
      <c r="D609" s="27">
        <f>D610</f>
        <v>33999.760000000002</v>
      </c>
      <c r="E609" s="27">
        <f>E610</f>
        <v>0</v>
      </c>
      <c r="F609" s="27">
        <f>F610</f>
        <v>0</v>
      </c>
      <c r="G609" s="27">
        <f t="shared" si="164"/>
        <v>0</v>
      </c>
      <c r="H609" s="28">
        <v>0</v>
      </c>
    </row>
    <row r="610" spans="1:8" s="62" customFormat="1" ht="34.5" customHeight="1" x14ac:dyDescent="0.2">
      <c r="A610" s="16" t="s">
        <v>44</v>
      </c>
      <c r="B610" s="17" t="s">
        <v>42</v>
      </c>
      <c r="C610" s="20" t="s">
        <v>7</v>
      </c>
      <c r="D610" s="27">
        <v>33999.760000000002</v>
      </c>
      <c r="E610" s="27">
        <v>0</v>
      </c>
      <c r="F610" s="27">
        <v>0</v>
      </c>
      <c r="G610" s="27">
        <f t="shared" si="164"/>
        <v>0</v>
      </c>
      <c r="H610" s="28">
        <v>0</v>
      </c>
    </row>
    <row r="611" spans="1:8" s="61" customFormat="1" ht="20.25" customHeight="1" outlineLevel="3" x14ac:dyDescent="0.2">
      <c r="A611" s="42" t="s">
        <v>45</v>
      </c>
      <c r="B611" s="26" t="s">
        <v>42</v>
      </c>
      <c r="C611" s="26" t="s">
        <v>46</v>
      </c>
      <c r="D611" s="27">
        <f>D612</f>
        <v>141500</v>
      </c>
      <c r="E611" s="27">
        <f>E612</f>
        <v>22487.599999999999</v>
      </c>
      <c r="F611" s="27">
        <f>F612</f>
        <v>46375.519999999997</v>
      </c>
      <c r="G611" s="27">
        <f t="shared" si="164"/>
        <v>15.892296819787985</v>
      </c>
      <c r="H611" s="28">
        <f t="shared" si="174"/>
        <v>48.490237953127</v>
      </c>
    </row>
    <row r="612" spans="1:8" s="61" customFormat="1" ht="22.5" customHeight="1" outlineLevel="2" x14ac:dyDescent="0.2">
      <c r="A612" s="25" t="s">
        <v>8</v>
      </c>
      <c r="B612" s="26" t="s">
        <v>42</v>
      </c>
      <c r="C612" s="26" t="s">
        <v>9</v>
      </c>
      <c r="D612" s="27">
        <v>141500</v>
      </c>
      <c r="E612" s="27">
        <v>22487.599999999999</v>
      </c>
      <c r="F612" s="27">
        <v>46375.519999999997</v>
      </c>
      <c r="G612" s="27">
        <f t="shared" si="164"/>
        <v>15.892296819787985</v>
      </c>
      <c r="H612" s="28">
        <f t="shared" si="174"/>
        <v>48.490237953127</v>
      </c>
    </row>
    <row r="613" spans="1:8" s="61" customFormat="1" ht="22.5" customHeight="1" x14ac:dyDescent="0.2">
      <c r="A613" s="16" t="s">
        <v>22</v>
      </c>
      <c r="B613" s="20" t="s">
        <v>96</v>
      </c>
      <c r="C613" s="20" t="s">
        <v>1</v>
      </c>
      <c r="D613" s="27">
        <f t="shared" ref="D613:F614" si="178">D614</f>
        <v>2679000</v>
      </c>
      <c r="E613" s="27">
        <f t="shared" si="178"/>
        <v>724602.89</v>
      </c>
      <c r="F613" s="27">
        <f t="shared" si="178"/>
        <v>572876.69999999995</v>
      </c>
      <c r="G613" s="27">
        <f t="shared" si="164"/>
        <v>27.047513624486751</v>
      </c>
      <c r="H613" s="28">
        <f t="shared" si="174"/>
        <v>126.48496439111594</v>
      </c>
    </row>
    <row r="614" spans="1:8" s="61" customFormat="1" ht="18" customHeight="1" x14ac:dyDescent="0.2">
      <c r="A614" s="16" t="s">
        <v>85</v>
      </c>
      <c r="B614" s="20" t="s">
        <v>96</v>
      </c>
      <c r="C614" s="20" t="s">
        <v>86</v>
      </c>
      <c r="D614" s="27">
        <f t="shared" si="178"/>
        <v>2679000</v>
      </c>
      <c r="E614" s="27">
        <f t="shared" si="178"/>
        <v>724602.89</v>
      </c>
      <c r="F614" s="27">
        <f t="shared" si="178"/>
        <v>572876.69999999995</v>
      </c>
      <c r="G614" s="27">
        <f t="shared" si="164"/>
        <v>27.047513624486751</v>
      </c>
      <c r="H614" s="28">
        <f t="shared" si="174"/>
        <v>126.48496439111594</v>
      </c>
    </row>
    <row r="615" spans="1:8" s="61" customFormat="1" ht="20.25" customHeight="1" x14ac:dyDescent="0.2">
      <c r="A615" s="16" t="s">
        <v>23</v>
      </c>
      <c r="B615" s="20" t="s">
        <v>96</v>
      </c>
      <c r="C615" s="20" t="s">
        <v>24</v>
      </c>
      <c r="D615" s="27">
        <v>2679000</v>
      </c>
      <c r="E615" s="27">
        <v>724602.89</v>
      </c>
      <c r="F615" s="27">
        <v>572876.69999999995</v>
      </c>
      <c r="G615" s="27">
        <f t="shared" si="164"/>
        <v>27.047513624486751</v>
      </c>
      <c r="H615" s="28">
        <f t="shared" si="174"/>
        <v>126.48496439111594</v>
      </c>
    </row>
    <row r="616" spans="1:8" s="61" customFormat="1" ht="60" customHeight="1" outlineLevel="2" x14ac:dyDescent="0.2">
      <c r="A616" s="30" t="s">
        <v>278</v>
      </c>
      <c r="B616" s="26" t="s">
        <v>280</v>
      </c>
      <c r="C616" s="26" t="s">
        <v>1</v>
      </c>
      <c r="D616" s="27">
        <f t="shared" ref="D616:F617" si="179">D617</f>
        <v>3350654</v>
      </c>
      <c r="E616" s="27">
        <f t="shared" si="179"/>
        <v>650965.05000000005</v>
      </c>
      <c r="F616" s="27">
        <f t="shared" si="179"/>
        <v>568627.1</v>
      </c>
      <c r="G616" s="27">
        <f t="shared" si="164"/>
        <v>19.427999727814331</v>
      </c>
      <c r="H616" s="28">
        <f t="shared" si="174"/>
        <v>114.48013117911546</v>
      </c>
    </row>
    <row r="617" spans="1:8" s="61" customFormat="1" ht="59.25" customHeight="1" outlineLevel="2" x14ac:dyDescent="0.2">
      <c r="A617" s="30" t="s">
        <v>141</v>
      </c>
      <c r="B617" s="26" t="s">
        <v>280</v>
      </c>
      <c r="C617" s="26" t="s">
        <v>40</v>
      </c>
      <c r="D617" s="27">
        <f t="shared" si="179"/>
        <v>3350654</v>
      </c>
      <c r="E617" s="27">
        <f t="shared" si="179"/>
        <v>650965.05000000005</v>
      </c>
      <c r="F617" s="27">
        <f t="shared" si="179"/>
        <v>568627.1</v>
      </c>
      <c r="G617" s="27">
        <f t="shared" si="164"/>
        <v>19.427999727814331</v>
      </c>
      <c r="H617" s="28">
        <f t="shared" si="174"/>
        <v>114.48013117911546</v>
      </c>
    </row>
    <row r="618" spans="1:8" s="61" customFormat="1" ht="35.25" customHeight="1" outlineLevel="2" x14ac:dyDescent="0.2">
      <c r="A618" s="30" t="s">
        <v>279</v>
      </c>
      <c r="B618" s="26" t="s">
        <v>280</v>
      </c>
      <c r="C618" s="26" t="s">
        <v>4</v>
      </c>
      <c r="D618" s="27">
        <v>3350654</v>
      </c>
      <c r="E618" s="27">
        <v>650965.05000000005</v>
      </c>
      <c r="F618" s="27">
        <v>568627.1</v>
      </c>
      <c r="G618" s="27">
        <f t="shared" si="164"/>
        <v>19.427999727814331</v>
      </c>
      <c r="H618" s="28">
        <f t="shared" si="174"/>
        <v>114.48013117911546</v>
      </c>
    </row>
    <row r="619" spans="1:8" s="61" customFormat="1" ht="40.5" customHeight="1" outlineLevel="2" x14ac:dyDescent="0.2">
      <c r="A619" s="19" t="s">
        <v>408</v>
      </c>
      <c r="B619" s="20" t="s">
        <v>407</v>
      </c>
      <c r="C619" s="20" t="s">
        <v>1</v>
      </c>
      <c r="D619" s="27">
        <f t="shared" ref="D619:F620" si="180">D620</f>
        <v>0</v>
      </c>
      <c r="E619" s="27">
        <f t="shared" si="180"/>
        <v>0</v>
      </c>
      <c r="F619" s="27">
        <f t="shared" si="180"/>
        <v>0</v>
      </c>
      <c r="G619" s="27">
        <v>0</v>
      </c>
      <c r="H619" s="28">
        <v>0</v>
      </c>
    </row>
    <row r="620" spans="1:8" s="61" customFormat="1" ht="36" customHeight="1" outlineLevel="2" x14ac:dyDescent="0.2">
      <c r="A620" s="19" t="s">
        <v>114</v>
      </c>
      <c r="B620" s="20" t="s">
        <v>407</v>
      </c>
      <c r="C620" s="20" t="s">
        <v>43</v>
      </c>
      <c r="D620" s="27">
        <f t="shared" si="180"/>
        <v>0</v>
      </c>
      <c r="E620" s="27">
        <f t="shared" si="180"/>
        <v>0</v>
      </c>
      <c r="F620" s="27">
        <f t="shared" si="180"/>
        <v>0</v>
      </c>
      <c r="G620" s="27">
        <v>0</v>
      </c>
      <c r="H620" s="28">
        <v>0</v>
      </c>
    </row>
    <row r="621" spans="1:8" s="61" customFormat="1" ht="36" customHeight="1" outlineLevel="2" x14ac:dyDescent="0.2">
      <c r="A621" s="19" t="s">
        <v>44</v>
      </c>
      <c r="B621" s="20" t="s">
        <v>407</v>
      </c>
      <c r="C621" s="20" t="s">
        <v>7</v>
      </c>
      <c r="D621" s="27">
        <v>0</v>
      </c>
      <c r="E621" s="27">
        <v>0</v>
      </c>
      <c r="F621" s="27">
        <v>0</v>
      </c>
      <c r="G621" s="27">
        <v>0</v>
      </c>
      <c r="H621" s="28">
        <v>0</v>
      </c>
    </row>
    <row r="622" spans="1:8" s="61" customFormat="1" ht="39.75" customHeight="1" outlineLevel="4" x14ac:dyDescent="0.2">
      <c r="A622" s="25" t="s">
        <v>295</v>
      </c>
      <c r="B622" s="26" t="s">
        <v>296</v>
      </c>
      <c r="C622" s="26" t="s">
        <v>1</v>
      </c>
      <c r="D622" s="27">
        <f t="shared" ref="D622:F623" si="181">D623</f>
        <v>597944</v>
      </c>
      <c r="E622" s="27">
        <f t="shared" si="181"/>
        <v>128873.05</v>
      </c>
      <c r="F622" s="27">
        <f t="shared" si="181"/>
        <v>88550.38</v>
      </c>
      <c r="G622" s="27">
        <f t="shared" ref="G622:G683" si="182">E622/D622*100</f>
        <v>21.552695570153727</v>
      </c>
      <c r="H622" s="28">
        <f t="shared" si="174"/>
        <v>145.53641667037454</v>
      </c>
    </row>
    <row r="623" spans="1:8" s="61" customFormat="1" ht="59.25" customHeight="1" outlineLevel="4" x14ac:dyDescent="0.2">
      <c r="A623" s="16" t="s">
        <v>141</v>
      </c>
      <c r="B623" s="17" t="s">
        <v>296</v>
      </c>
      <c r="C623" s="17" t="s">
        <v>40</v>
      </c>
      <c r="D623" s="27">
        <f t="shared" si="181"/>
        <v>597944</v>
      </c>
      <c r="E623" s="27">
        <f t="shared" si="181"/>
        <v>128873.05</v>
      </c>
      <c r="F623" s="27">
        <f t="shared" si="181"/>
        <v>88550.38</v>
      </c>
      <c r="G623" s="27">
        <f t="shared" si="182"/>
        <v>21.552695570153727</v>
      </c>
      <c r="H623" s="28">
        <f t="shared" si="174"/>
        <v>145.53641667037454</v>
      </c>
    </row>
    <row r="624" spans="1:8" s="61" customFormat="1" ht="39.75" customHeight="1" outlineLevel="4" x14ac:dyDescent="0.2">
      <c r="A624" s="16" t="s">
        <v>143</v>
      </c>
      <c r="B624" s="17" t="s">
        <v>296</v>
      </c>
      <c r="C624" s="17" t="s">
        <v>4</v>
      </c>
      <c r="D624" s="27">
        <v>597944</v>
      </c>
      <c r="E624" s="27">
        <v>128873.05</v>
      </c>
      <c r="F624" s="27">
        <v>88550.38</v>
      </c>
      <c r="G624" s="27">
        <f t="shared" si="182"/>
        <v>21.552695570153727</v>
      </c>
      <c r="H624" s="28">
        <f t="shared" si="174"/>
        <v>145.53641667037454</v>
      </c>
    </row>
    <row r="625" spans="1:8" s="61" customFormat="1" ht="54.75" customHeight="1" outlineLevel="3" x14ac:dyDescent="0.2">
      <c r="A625" s="19" t="s">
        <v>127</v>
      </c>
      <c r="B625" s="17" t="s">
        <v>128</v>
      </c>
      <c r="C625" s="20" t="s">
        <v>1</v>
      </c>
      <c r="D625" s="27">
        <f t="shared" ref="D625:F626" si="183">D626</f>
        <v>18260</v>
      </c>
      <c r="E625" s="27">
        <f t="shared" si="183"/>
        <v>0</v>
      </c>
      <c r="F625" s="27">
        <f t="shared" si="183"/>
        <v>0</v>
      </c>
      <c r="G625" s="27">
        <f t="shared" si="182"/>
        <v>0</v>
      </c>
      <c r="H625" s="28">
        <v>0</v>
      </c>
    </row>
    <row r="626" spans="1:8" s="61" customFormat="1" ht="31.5" customHeight="1" outlineLevel="3" x14ac:dyDescent="0.2">
      <c r="A626" s="19" t="s">
        <v>114</v>
      </c>
      <c r="B626" s="17" t="s">
        <v>128</v>
      </c>
      <c r="C626" s="20" t="s">
        <v>43</v>
      </c>
      <c r="D626" s="27">
        <f t="shared" si="183"/>
        <v>18260</v>
      </c>
      <c r="E626" s="27">
        <f t="shared" si="183"/>
        <v>0</v>
      </c>
      <c r="F626" s="27">
        <f t="shared" si="183"/>
        <v>0</v>
      </c>
      <c r="G626" s="27">
        <f t="shared" si="182"/>
        <v>0</v>
      </c>
      <c r="H626" s="28">
        <v>0</v>
      </c>
    </row>
    <row r="627" spans="1:8" s="61" customFormat="1" ht="31.5" customHeight="1" outlineLevel="5" x14ac:dyDescent="0.2">
      <c r="A627" s="19" t="s">
        <v>44</v>
      </c>
      <c r="B627" s="17" t="s">
        <v>128</v>
      </c>
      <c r="C627" s="20" t="s">
        <v>7</v>
      </c>
      <c r="D627" s="27">
        <v>18260</v>
      </c>
      <c r="E627" s="27">
        <v>0</v>
      </c>
      <c r="F627" s="27">
        <v>0</v>
      </c>
      <c r="G627" s="27">
        <f t="shared" si="182"/>
        <v>0</v>
      </c>
      <c r="H627" s="28">
        <v>0</v>
      </c>
    </row>
    <row r="628" spans="1:8" s="61" customFormat="1" ht="27.75" customHeight="1" outlineLevel="2" x14ac:dyDescent="0.2">
      <c r="A628" s="30" t="s">
        <v>16</v>
      </c>
      <c r="B628" s="26" t="s">
        <v>54</v>
      </c>
      <c r="C628" s="26" t="s">
        <v>1</v>
      </c>
      <c r="D628" s="27">
        <f t="shared" ref="D628:F629" si="184">D629</f>
        <v>1447646</v>
      </c>
      <c r="E628" s="27">
        <f t="shared" si="184"/>
        <v>494757.94</v>
      </c>
      <c r="F628" s="27">
        <f t="shared" si="184"/>
        <v>402200</v>
      </c>
      <c r="G628" s="27">
        <f t="shared" si="182"/>
        <v>34.176721380779554</v>
      </c>
      <c r="H628" s="28">
        <f t="shared" si="174"/>
        <v>123.01291397314769</v>
      </c>
    </row>
    <row r="629" spans="1:8" s="61" customFormat="1" ht="57.75" customHeight="1" outlineLevel="2" x14ac:dyDescent="0.2">
      <c r="A629" s="25" t="s">
        <v>141</v>
      </c>
      <c r="B629" s="26" t="s">
        <v>54</v>
      </c>
      <c r="C629" s="26" t="s">
        <v>40</v>
      </c>
      <c r="D629" s="27">
        <f t="shared" si="184"/>
        <v>1447646</v>
      </c>
      <c r="E629" s="27">
        <f t="shared" si="184"/>
        <v>494757.94</v>
      </c>
      <c r="F629" s="27">
        <f t="shared" si="184"/>
        <v>402200</v>
      </c>
      <c r="G629" s="27">
        <f t="shared" si="182"/>
        <v>34.176721380779554</v>
      </c>
      <c r="H629" s="28">
        <f t="shared" si="174"/>
        <v>123.01291397314769</v>
      </c>
    </row>
    <row r="630" spans="1:8" s="61" customFormat="1" ht="33" customHeight="1" outlineLevel="2" x14ac:dyDescent="0.2">
      <c r="A630" s="25" t="s">
        <v>142</v>
      </c>
      <c r="B630" s="26" t="s">
        <v>54</v>
      </c>
      <c r="C630" s="26" t="s">
        <v>4</v>
      </c>
      <c r="D630" s="27">
        <v>1447646</v>
      </c>
      <c r="E630" s="27">
        <v>494757.94</v>
      </c>
      <c r="F630" s="27">
        <v>402200</v>
      </c>
      <c r="G630" s="27">
        <f t="shared" si="182"/>
        <v>34.176721380779554</v>
      </c>
      <c r="H630" s="28">
        <f t="shared" si="174"/>
        <v>123.01291397314769</v>
      </c>
    </row>
    <row r="631" spans="1:8" s="61" customFormat="1" ht="23.25" customHeight="1" outlineLevel="2" x14ac:dyDescent="0.2">
      <c r="A631" s="25" t="s">
        <v>13</v>
      </c>
      <c r="B631" s="26" t="s">
        <v>53</v>
      </c>
      <c r="C631" s="29" t="s">
        <v>1</v>
      </c>
      <c r="D631" s="27">
        <f>D632+D634+D636</f>
        <v>53826225</v>
      </c>
      <c r="E631" s="27">
        <f>E632+E634+E636</f>
        <v>11662222.66</v>
      </c>
      <c r="F631" s="27">
        <f>F632+F634+F636</f>
        <v>10742850.4</v>
      </c>
      <c r="G631" s="27">
        <f t="shared" si="182"/>
        <v>21.66643241282479</v>
      </c>
      <c r="H631" s="28">
        <f t="shared" si="174"/>
        <v>108.55799183427146</v>
      </c>
    </row>
    <row r="632" spans="1:8" s="61" customFormat="1" ht="63.75" outlineLevel="2" x14ac:dyDescent="0.2">
      <c r="A632" s="25" t="s">
        <v>141</v>
      </c>
      <c r="B632" s="26" t="s">
        <v>53</v>
      </c>
      <c r="C632" s="26" t="s">
        <v>40</v>
      </c>
      <c r="D632" s="27">
        <f>D633</f>
        <v>31558675</v>
      </c>
      <c r="E632" s="27">
        <f>E633</f>
        <v>8115939.96</v>
      </c>
      <c r="F632" s="27">
        <f>F633</f>
        <v>5955394</v>
      </c>
      <c r="G632" s="27">
        <f t="shared" si="182"/>
        <v>25.716985773325401</v>
      </c>
      <c r="H632" s="28">
        <f t="shared" si="174"/>
        <v>136.27880808557757</v>
      </c>
    </row>
    <row r="633" spans="1:8" s="61" customFormat="1" ht="24.75" customHeight="1" outlineLevel="2" x14ac:dyDescent="0.2">
      <c r="A633" s="25" t="s">
        <v>14</v>
      </c>
      <c r="B633" s="26" t="s">
        <v>53</v>
      </c>
      <c r="C633" s="26" t="s">
        <v>15</v>
      </c>
      <c r="D633" s="27">
        <v>31558675</v>
      </c>
      <c r="E633" s="27">
        <v>8115939.96</v>
      </c>
      <c r="F633" s="27">
        <v>5955394</v>
      </c>
      <c r="G633" s="27">
        <f t="shared" si="182"/>
        <v>25.716985773325401</v>
      </c>
      <c r="H633" s="28">
        <f t="shared" si="174"/>
        <v>136.27880808557757</v>
      </c>
    </row>
    <row r="634" spans="1:8" s="61" customFormat="1" ht="36" customHeight="1" outlineLevel="2" x14ac:dyDescent="0.2">
      <c r="A634" s="25" t="s">
        <v>114</v>
      </c>
      <c r="B634" s="26" t="s">
        <v>53</v>
      </c>
      <c r="C634" s="26" t="s">
        <v>43</v>
      </c>
      <c r="D634" s="27">
        <f>D635</f>
        <v>21975500</v>
      </c>
      <c r="E634" s="27">
        <f>E635</f>
        <v>3492225.7</v>
      </c>
      <c r="F634" s="27">
        <f>F635</f>
        <v>4728158.4000000004</v>
      </c>
      <c r="G634" s="27">
        <f t="shared" si="182"/>
        <v>15.89145047894246</v>
      </c>
      <c r="H634" s="28">
        <f t="shared" si="174"/>
        <v>73.860167205904091</v>
      </c>
    </row>
    <row r="635" spans="1:8" s="61" customFormat="1" ht="33" customHeight="1" outlineLevel="2" x14ac:dyDescent="0.2">
      <c r="A635" s="30" t="s">
        <v>44</v>
      </c>
      <c r="B635" s="26" t="s">
        <v>53</v>
      </c>
      <c r="C635" s="26" t="s">
        <v>7</v>
      </c>
      <c r="D635" s="27">
        <v>21975500</v>
      </c>
      <c r="E635" s="27">
        <v>3492225.7</v>
      </c>
      <c r="F635" s="27">
        <v>4728158.4000000004</v>
      </c>
      <c r="G635" s="27">
        <f t="shared" si="182"/>
        <v>15.89145047894246</v>
      </c>
      <c r="H635" s="28">
        <f t="shared" si="174"/>
        <v>73.860167205904091</v>
      </c>
    </row>
    <row r="636" spans="1:8" s="61" customFormat="1" ht="18" customHeight="1" outlineLevel="2" x14ac:dyDescent="0.2">
      <c r="A636" s="42" t="s">
        <v>45</v>
      </c>
      <c r="B636" s="26" t="s">
        <v>53</v>
      </c>
      <c r="C636" s="26" t="s">
        <v>46</v>
      </c>
      <c r="D636" s="27">
        <f>D637</f>
        <v>292050</v>
      </c>
      <c r="E636" s="27">
        <f>E637</f>
        <v>54057</v>
      </c>
      <c r="F636" s="27">
        <f>F637</f>
        <v>59298</v>
      </c>
      <c r="G636" s="27">
        <f t="shared" si="182"/>
        <v>18.509501797637391</v>
      </c>
      <c r="H636" s="28">
        <f t="shared" si="174"/>
        <v>91.161590610138617</v>
      </c>
    </row>
    <row r="637" spans="1:8" s="8" customFormat="1" ht="19.5" customHeight="1" outlineLevel="2" x14ac:dyDescent="0.2">
      <c r="A637" s="25" t="s">
        <v>8</v>
      </c>
      <c r="B637" s="26" t="s">
        <v>53</v>
      </c>
      <c r="C637" s="26" t="s">
        <v>9</v>
      </c>
      <c r="D637" s="27">
        <v>292050</v>
      </c>
      <c r="E637" s="27">
        <v>54057</v>
      </c>
      <c r="F637" s="27">
        <v>59298</v>
      </c>
      <c r="G637" s="27">
        <f t="shared" si="182"/>
        <v>18.509501797637391</v>
      </c>
      <c r="H637" s="28">
        <f t="shared" si="174"/>
        <v>91.161590610138617</v>
      </c>
    </row>
    <row r="638" spans="1:8" s="8" customFormat="1" ht="19.5" customHeight="1" outlineLevel="2" x14ac:dyDescent="0.2">
      <c r="A638" s="30" t="s">
        <v>139</v>
      </c>
      <c r="B638" s="26" t="s">
        <v>140</v>
      </c>
      <c r="C638" s="26" t="s">
        <v>1</v>
      </c>
      <c r="D638" s="27">
        <f>D639+D641+D643</f>
        <v>0</v>
      </c>
      <c r="E638" s="27">
        <f>E639+E641+E643</f>
        <v>0</v>
      </c>
      <c r="F638" s="27">
        <f>F639+F641+F643</f>
        <v>6034011.8799999999</v>
      </c>
      <c r="G638" s="27">
        <v>0</v>
      </c>
      <c r="H638" s="28">
        <f t="shared" si="174"/>
        <v>0</v>
      </c>
    </row>
    <row r="639" spans="1:8" s="8" customFormat="1" ht="59.25" customHeight="1" outlineLevel="2" x14ac:dyDescent="0.2">
      <c r="A639" s="30" t="s">
        <v>141</v>
      </c>
      <c r="B639" s="26" t="s">
        <v>140</v>
      </c>
      <c r="C639" s="26" t="s">
        <v>40</v>
      </c>
      <c r="D639" s="27">
        <f>D640</f>
        <v>0</v>
      </c>
      <c r="E639" s="27">
        <f>E640</f>
        <v>0</v>
      </c>
      <c r="F639" s="27">
        <f>F640</f>
        <v>3779032.31</v>
      </c>
      <c r="G639" s="27">
        <v>0</v>
      </c>
      <c r="H639" s="28">
        <f t="shared" si="174"/>
        <v>0</v>
      </c>
    </row>
    <row r="640" spans="1:8" s="8" customFormat="1" ht="21" customHeight="1" outlineLevel="2" x14ac:dyDescent="0.2">
      <c r="A640" s="30" t="s">
        <v>14</v>
      </c>
      <c r="B640" s="26" t="s">
        <v>140</v>
      </c>
      <c r="C640" s="26" t="s">
        <v>15</v>
      </c>
      <c r="D640" s="27">
        <v>0</v>
      </c>
      <c r="E640" s="27">
        <v>0</v>
      </c>
      <c r="F640" s="27">
        <v>3779032.31</v>
      </c>
      <c r="G640" s="27">
        <v>0</v>
      </c>
      <c r="H640" s="28">
        <f t="shared" si="174"/>
        <v>0</v>
      </c>
    </row>
    <row r="641" spans="1:8" s="8" customFormat="1" ht="32.25" customHeight="1" outlineLevel="2" x14ac:dyDescent="0.2">
      <c r="A641" s="30" t="s">
        <v>114</v>
      </c>
      <c r="B641" s="26" t="s">
        <v>140</v>
      </c>
      <c r="C641" s="26" t="s">
        <v>43</v>
      </c>
      <c r="D641" s="27">
        <f>D642</f>
        <v>0</v>
      </c>
      <c r="E641" s="27">
        <f>E642</f>
        <v>0</v>
      </c>
      <c r="F641" s="27">
        <f>F642</f>
        <v>2221816.5699999998</v>
      </c>
      <c r="G641" s="27">
        <v>0</v>
      </c>
      <c r="H641" s="28">
        <f t="shared" si="174"/>
        <v>0</v>
      </c>
    </row>
    <row r="642" spans="1:8" s="8" customFormat="1" ht="30.75" customHeight="1" outlineLevel="2" x14ac:dyDescent="0.2">
      <c r="A642" s="30" t="s">
        <v>44</v>
      </c>
      <c r="B642" s="26" t="s">
        <v>140</v>
      </c>
      <c r="C642" s="26" t="s">
        <v>7</v>
      </c>
      <c r="D642" s="27">
        <v>0</v>
      </c>
      <c r="E642" s="27">
        <v>0</v>
      </c>
      <c r="F642" s="27">
        <v>2221816.5699999998</v>
      </c>
      <c r="G642" s="27">
        <v>0</v>
      </c>
      <c r="H642" s="28">
        <f t="shared" si="174"/>
        <v>0</v>
      </c>
    </row>
    <row r="643" spans="1:8" s="8" customFormat="1" ht="19.5" customHeight="1" outlineLevel="2" x14ac:dyDescent="0.2">
      <c r="A643" s="30" t="s">
        <v>45</v>
      </c>
      <c r="B643" s="26" t="s">
        <v>140</v>
      </c>
      <c r="C643" s="26" t="s">
        <v>46</v>
      </c>
      <c r="D643" s="27">
        <f>D644</f>
        <v>0</v>
      </c>
      <c r="E643" s="27">
        <f>E644</f>
        <v>0</v>
      </c>
      <c r="F643" s="27">
        <f>F644</f>
        <v>33163</v>
      </c>
      <c r="G643" s="27">
        <v>0</v>
      </c>
      <c r="H643" s="28">
        <f t="shared" si="174"/>
        <v>0</v>
      </c>
    </row>
    <row r="644" spans="1:8" s="8" customFormat="1" ht="20.25" customHeight="1" outlineLevel="2" x14ac:dyDescent="0.2">
      <c r="A644" s="30" t="s">
        <v>8</v>
      </c>
      <c r="B644" s="26" t="s">
        <v>140</v>
      </c>
      <c r="C644" s="26" t="s">
        <v>9</v>
      </c>
      <c r="D644" s="27">
        <v>0</v>
      </c>
      <c r="E644" s="27">
        <v>0</v>
      </c>
      <c r="F644" s="27">
        <v>33163</v>
      </c>
      <c r="G644" s="27">
        <v>0</v>
      </c>
      <c r="H644" s="28">
        <f t="shared" si="174"/>
        <v>0</v>
      </c>
    </row>
    <row r="645" spans="1:8" s="61" customFormat="1" ht="36" customHeight="1" outlineLevel="1" x14ac:dyDescent="0.2">
      <c r="A645" s="30" t="s">
        <v>17</v>
      </c>
      <c r="B645" s="26" t="s">
        <v>55</v>
      </c>
      <c r="C645" s="29" t="s">
        <v>1</v>
      </c>
      <c r="D645" s="27">
        <f>D646+D648</f>
        <v>1701776</v>
      </c>
      <c r="E645" s="27">
        <f>E646+E648</f>
        <v>266955.59000000003</v>
      </c>
      <c r="F645" s="27">
        <f>F646+F648</f>
        <v>330994.14</v>
      </c>
      <c r="G645" s="27">
        <f t="shared" si="182"/>
        <v>15.686881822284485</v>
      </c>
      <c r="H645" s="28">
        <f t="shared" si="174"/>
        <v>80.652663518453835</v>
      </c>
    </row>
    <row r="646" spans="1:8" s="61" customFormat="1" ht="56.25" customHeight="1" outlineLevel="4" x14ac:dyDescent="0.2">
      <c r="A646" s="25" t="s">
        <v>141</v>
      </c>
      <c r="B646" s="26" t="s">
        <v>55</v>
      </c>
      <c r="C646" s="29" t="s">
        <v>40</v>
      </c>
      <c r="D646" s="27">
        <f>D647</f>
        <v>1678753</v>
      </c>
      <c r="E646" s="27">
        <f>E647</f>
        <v>261642.92</v>
      </c>
      <c r="F646" s="27">
        <f>F647</f>
        <v>330994.14</v>
      </c>
      <c r="G646" s="27">
        <f t="shared" si="182"/>
        <v>15.585551894769512</v>
      </c>
      <c r="H646" s="28">
        <f t="shared" si="174"/>
        <v>79.047598848728867</v>
      </c>
    </row>
    <row r="647" spans="1:8" s="61" customFormat="1" ht="33" customHeight="1" outlineLevel="4" x14ac:dyDescent="0.2">
      <c r="A647" s="25" t="s">
        <v>142</v>
      </c>
      <c r="B647" s="26" t="s">
        <v>55</v>
      </c>
      <c r="C647" s="29" t="s">
        <v>4</v>
      </c>
      <c r="D647" s="27">
        <v>1678753</v>
      </c>
      <c r="E647" s="27">
        <v>261642.92</v>
      </c>
      <c r="F647" s="27">
        <v>330994.14</v>
      </c>
      <c r="G647" s="27">
        <f t="shared" si="182"/>
        <v>15.585551894769512</v>
      </c>
      <c r="H647" s="28">
        <f t="shared" si="174"/>
        <v>79.047598848728867</v>
      </c>
    </row>
    <row r="648" spans="1:8" s="61" customFormat="1" ht="39" customHeight="1" outlineLevel="4" x14ac:dyDescent="0.2">
      <c r="A648" s="25" t="s">
        <v>114</v>
      </c>
      <c r="B648" s="26" t="s">
        <v>55</v>
      </c>
      <c r="C648" s="29" t="s">
        <v>43</v>
      </c>
      <c r="D648" s="27">
        <f>D649</f>
        <v>23023</v>
      </c>
      <c r="E648" s="27">
        <f>E649</f>
        <v>5312.67</v>
      </c>
      <c r="F648" s="27">
        <f>F649</f>
        <v>0</v>
      </c>
      <c r="G648" s="27">
        <f t="shared" si="182"/>
        <v>23.075489727663641</v>
      </c>
      <c r="H648" s="28">
        <v>0</v>
      </c>
    </row>
    <row r="649" spans="1:8" s="61" customFormat="1" ht="30.75" customHeight="1" outlineLevel="4" x14ac:dyDescent="0.2">
      <c r="A649" s="30" t="s">
        <v>44</v>
      </c>
      <c r="B649" s="26" t="s">
        <v>55</v>
      </c>
      <c r="C649" s="29" t="s">
        <v>7</v>
      </c>
      <c r="D649" s="27">
        <v>23023</v>
      </c>
      <c r="E649" s="27">
        <v>5312.67</v>
      </c>
      <c r="F649" s="27">
        <v>0</v>
      </c>
      <c r="G649" s="27">
        <f t="shared" si="182"/>
        <v>23.075489727663641</v>
      </c>
      <c r="H649" s="28">
        <v>0</v>
      </c>
    </row>
    <row r="650" spans="1:8" s="61" customFormat="1" ht="32.25" customHeight="1" outlineLevel="4" x14ac:dyDescent="0.2">
      <c r="A650" s="30" t="s">
        <v>18</v>
      </c>
      <c r="B650" s="26" t="s">
        <v>56</v>
      </c>
      <c r="C650" s="29" t="s">
        <v>1</v>
      </c>
      <c r="D650" s="27">
        <f>D651+D653</f>
        <v>1212738</v>
      </c>
      <c r="E650" s="27">
        <f>E651+E653</f>
        <v>302907.40999999997</v>
      </c>
      <c r="F650" s="27">
        <f>F651+F653</f>
        <v>208854.9</v>
      </c>
      <c r="G650" s="27">
        <f t="shared" si="182"/>
        <v>24.97715170135676</v>
      </c>
      <c r="H650" s="28">
        <f t="shared" si="174"/>
        <v>145.03246512291548</v>
      </c>
    </row>
    <row r="651" spans="1:8" s="61" customFormat="1" ht="60" customHeight="1" outlineLevel="4" x14ac:dyDescent="0.2">
      <c r="A651" s="25" t="s">
        <v>141</v>
      </c>
      <c r="B651" s="26" t="s">
        <v>56</v>
      </c>
      <c r="C651" s="29" t="s">
        <v>40</v>
      </c>
      <c r="D651" s="27">
        <f>D652</f>
        <v>1206738</v>
      </c>
      <c r="E651" s="27">
        <f>E652</f>
        <v>301422.12</v>
      </c>
      <c r="F651" s="27">
        <f>F652</f>
        <v>208854.9</v>
      </c>
      <c r="G651" s="27">
        <f t="shared" si="182"/>
        <v>24.978257086459529</v>
      </c>
      <c r="H651" s="28">
        <f t="shared" si="174"/>
        <v>144.32130632319377</v>
      </c>
    </row>
    <row r="652" spans="1:8" s="61" customFormat="1" ht="33" customHeight="1" outlineLevel="4" x14ac:dyDescent="0.2">
      <c r="A652" s="25" t="s">
        <v>142</v>
      </c>
      <c r="B652" s="26" t="s">
        <v>56</v>
      </c>
      <c r="C652" s="29" t="s">
        <v>4</v>
      </c>
      <c r="D652" s="27">
        <v>1206738</v>
      </c>
      <c r="E652" s="27">
        <v>301422.12</v>
      </c>
      <c r="F652" s="27">
        <v>208854.9</v>
      </c>
      <c r="G652" s="27">
        <f t="shared" si="182"/>
        <v>24.978257086459529</v>
      </c>
      <c r="H652" s="28">
        <f t="shared" si="174"/>
        <v>144.32130632319377</v>
      </c>
    </row>
    <row r="653" spans="1:8" s="61" customFormat="1" ht="34.5" customHeight="1" outlineLevel="4" x14ac:dyDescent="0.2">
      <c r="A653" s="25" t="s">
        <v>114</v>
      </c>
      <c r="B653" s="26" t="s">
        <v>56</v>
      </c>
      <c r="C653" s="29" t="s">
        <v>43</v>
      </c>
      <c r="D653" s="27">
        <f>D654</f>
        <v>6000</v>
      </c>
      <c r="E653" s="27">
        <f>E654</f>
        <v>1485.29</v>
      </c>
      <c r="F653" s="27">
        <f>F654</f>
        <v>0</v>
      </c>
      <c r="G653" s="27">
        <f t="shared" si="182"/>
        <v>24.75483333333333</v>
      </c>
      <c r="H653" s="28">
        <v>0</v>
      </c>
    </row>
    <row r="654" spans="1:8" s="61" customFormat="1" ht="35.25" customHeight="1" outlineLevel="4" x14ac:dyDescent="0.2">
      <c r="A654" s="30" t="s">
        <v>44</v>
      </c>
      <c r="B654" s="26" t="s">
        <v>56</v>
      </c>
      <c r="C654" s="29" t="s">
        <v>7</v>
      </c>
      <c r="D654" s="27">
        <v>6000</v>
      </c>
      <c r="E654" s="27">
        <v>1485.29</v>
      </c>
      <c r="F654" s="27">
        <v>0</v>
      </c>
      <c r="G654" s="27">
        <f t="shared" si="182"/>
        <v>24.75483333333333</v>
      </c>
      <c r="H654" s="28">
        <v>0</v>
      </c>
    </row>
    <row r="655" spans="1:8" s="61" customFormat="1" ht="55.5" customHeight="1" outlineLevel="4" x14ac:dyDescent="0.2">
      <c r="A655" s="30" t="s">
        <v>31</v>
      </c>
      <c r="B655" s="29" t="s">
        <v>58</v>
      </c>
      <c r="C655" s="29" t="s">
        <v>1</v>
      </c>
      <c r="D655" s="27">
        <f t="shared" ref="D655:F656" si="185">D656</f>
        <v>1853240.6</v>
      </c>
      <c r="E655" s="27">
        <f t="shared" si="185"/>
        <v>520714.1</v>
      </c>
      <c r="F655" s="27">
        <f t="shared" si="185"/>
        <v>0</v>
      </c>
      <c r="G655" s="27">
        <f t="shared" si="182"/>
        <v>28.09749041759607</v>
      </c>
      <c r="H655" s="28">
        <v>0</v>
      </c>
    </row>
    <row r="656" spans="1:8" s="61" customFormat="1" ht="32.25" customHeight="1" outlineLevel="4" x14ac:dyDescent="0.2">
      <c r="A656" s="16" t="s">
        <v>114</v>
      </c>
      <c r="B656" s="20" t="s">
        <v>58</v>
      </c>
      <c r="C656" s="20" t="s">
        <v>43</v>
      </c>
      <c r="D656" s="27">
        <f t="shared" si="185"/>
        <v>1853240.6</v>
      </c>
      <c r="E656" s="27">
        <f t="shared" si="185"/>
        <v>520714.1</v>
      </c>
      <c r="F656" s="27">
        <f t="shared" si="185"/>
        <v>0</v>
      </c>
      <c r="G656" s="27">
        <f t="shared" si="182"/>
        <v>28.09749041759607</v>
      </c>
      <c r="H656" s="28">
        <v>0</v>
      </c>
    </row>
    <row r="657" spans="1:8" s="61" customFormat="1" ht="33" customHeight="1" outlineLevel="2" x14ac:dyDescent="0.2">
      <c r="A657" s="19" t="s">
        <v>44</v>
      </c>
      <c r="B657" s="20" t="s">
        <v>58</v>
      </c>
      <c r="C657" s="20" t="s">
        <v>7</v>
      </c>
      <c r="D657" s="27">
        <v>1853240.6</v>
      </c>
      <c r="E657" s="27">
        <v>520714.1</v>
      </c>
      <c r="F657" s="27">
        <v>0</v>
      </c>
      <c r="G657" s="27">
        <f t="shared" si="182"/>
        <v>28.09749041759607</v>
      </c>
      <c r="H657" s="28">
        <v>0</v>
      </c>
    </row>
    <row r="658" spans="1:8" s="61" customFormat="1" ht="60.75" customHeight="1" x14ac:dyDescent="0.2">
      <c r="A658" s="19" t="s">
        <v>239</v>
      </c>
      <c r="B658" s="20" t="s">
        <v>240</v>
      </c>
      <c r="C658" s="20" t="s">
        <v>1</v>
      </c>
      <c r="D658" s="27">
        <f>D659+D661</f>
        <v>23737881.050000001</v>
      </c>
      <c r="E658" s="27">
        <f>E659+E661</f>
        <v>4978455.43</v>
      </c>
      <c r="F658" s="27">
        <f>F659+F661</f>
        <v>5200621.83</v>
      </c>
      <c r="G658" s="27">
        <f t="shared" si="182"/>
        <v>20.972619331580987</v>
      </c>
      <c r="H658" s="28">
        <f t="shared" ref="H658:H684" si="186">E658/F658*100</f>
        <v>95.728080078454767</v>
      </c>
    </row>
    <row r="659" spans="1:8" s="61" customFormat="1" ht="35.25" customHeight="1" x14ac:dyDescent="0.2">
      <c r="A659" s="19" t="s">
        <v>114</v>
      </c>
      <c r="B659" s="20" t="s">
        <v>240</v>
      </c>
      <c r="C659" s="20" t="s">
        <v>43</v>
      </c>
      <c r="D659" s="27">
        <f>D660</f>
        <v>260000</v>
      </c>
      <c r="E659" s="27">
        <f>E660</f>
        <v>61944.76</v>
      </c>
      <c r="F659" s="27">
        <f>F660</f>
        <v>48228.800000000003</v>
      </c>
      <c r="G659" s="27">
        <f t="shared" si="182"/>
        <v>23.824907692307693</v>
      </c>
      <c r="H659" s="28">
        <f t="shared" si="186"/>
        <v>128.43935573765052</v>
      </c>
    </row>
    <row r="660" spans="1:8" s="61" customFormat="1" ht="39" customHeight="1" x14ac:dyDescent="0.2">
      <c r="A660" s="19" t="s">
        <v>44</v>
      </c>
      <c r="B660" s="20" t="s">
        <v>240</v>
      </c>
      <c r="C660" s="20" t="s">
        <v>7</v>
      </c>
      <c r="D660" s="27">
        <v>260000</v>
      </c>
      <c r="E660" s="27">
        <v>61944.76</v>
      </c>
      <c r="F660" s="27">
        <v>48228.800000000003</v>
      </c>
      <c r="G660" s="27">
        <f t="shared" si="182"/>
        <v>23.824907692307693</v>
      </c>
      <c r="H660" s="28">
        <f t="shared" si="186"/>
        <v>128.43935573765052</v>
      </c>
    </row>
    <row r="661" spans="1:8" s="61" customFormat="1" ht="25.5" customHeight="1" x14ac:dyDescent="0.2">
      <c r="A661" s="19" t="s">
        <v>85</v>
      </c>
      <c r="B661" s="20" t="s">
        <v>240</v>
      </c>
      <c r="C661" s="20" t="s">
        <v>86</v>
      </c>
      <c r="D661" s="27">
        <f>D662</f>
        <v>23477881.050000001</v>
      </c>
      <c r="E661" s="27">
        <f>E662</f>
        <v>4916510.67</v>
      </c>
      <c r="F661" s="27">
        <f>F662</f>
        <v>5152393.03</v>
      </c>
      <c r="G661" s="27">
        <f t="shared" si="182"/>
        <v>20.941032367995575</v>
      </c>
      <c r="H661" s="28">
        <f t="shared" si="186"/>
        <v>95.421887293407821</v>
      </c>
    </row>
    <row r="662" spans="1:8" s="61" customFormat="1" ht="36.75" customHeight="1" x14ac:dyDescent="0.2">
      <c r="A662" s="19" t="s">
        <v>29</v>
      </c>
      <c r="B662" s="20" t="s">
        <v>240</v>
      </c>
      <c r="C662" s="20" t="s">
        <v>30</v>
      </c>
      <c r="D662" s="27">
        <v>23477881.050000001</v>
      </c>
      <c r="E662" s="27">
        <v>4916510.67</v>
      </c>
      <c r="F662" s="27">
        <v>5152393.03</v>
      </c>
      <c r="G662" s="27">
        <f t="shared" si="182"/>
        <v>20.941032367995575</v>
      </c>
      <c r="H662" s="28">
        <f t="shared" si="186"/>
        <v>95.421887293407821</v>
      </c>
    </row>
    <row r="663" spans="1:8" s="61" customFormat="1" ht="50.25" customHeight="1" outlineLevel="4" x14ac:dyDescent="0.2">
      <c r="A663" s="30" t="s">
        <v>12</v>
      </c>
      <c r="B663" s="26" t="s">
        <v>57</v>
      </c>
      <c r="C663" s="26" t="s">
        <v>1</v>
      </c>
      <c r="D663" s="27">
        <f>D664+D666</f>
        <v>1208033</v>
      </c>
      <c r="E663" s="27">
        <f>E664+E666</f>
        <v>163334.64000000001</v>
      </c>
      <c r="F663" s="27">
        <f>F664+F666</f>
        <v>188396.13</v>
      </c>
      <c r="G663" s="27">
        <f t="shared" si="182"/>
        <v>13.520710113051548</v>
      </c>
      <c r="H663" s="28">
        <f t="shared" si="186"/>
        <v>86.697449676912157</v>
      </c>
    </row>
    <row r="664" spans="1:8" s="61" customFormat="1" ht="58.5" customHeight="1" outlineLevel="4" x14ac:dyDescent="0.2">
      <c r="A664" s="25" t="s">
        <v>141</v>
      </c>
      <c r="B664" s="26" t="s">
        <v>57</v>
      </c>
      <c r="C664" s="29" t="s">
        <v>40</v>
      </c>
      <c r="D664" s="27">
        <f>D665</f>
        <v>959473</v>
      </c>
      <c r="E664" s="27">
        <f>E665</f>
        <v>160439.41</v>
      </c>
      <c r="F664" s="27">
        <f>F665</f>
        <v>188396.13</v>
      </c>
      <c r="G664" s="27">
        <f t="shared" si="182"/>
        <v>16.721618013221843</v>
      </c>
      <c r="H664" s="28">
        <f t="shared" si="186"/>
        <v>85.160671824840563</v>
      </c>
    </row>
    <row r="665" spans="1:8" s="61" customFormat="1" ht="34.5" customHeight="1" outlineLevel="4" x14ac:dyDescent="0.2">
      <c r="A665" s="25" t="s">
        <v>143</v>
      </c>
      <c r="B665" s="26" t="s">
        <v>57</v>
      </c>
      <c r="C665" s="29" t="s">
        <v>4</v>
      </c>
      <c r="D665" s="27">
        <v>959473</v>
      </c>
      <c r="E665" s="27">
        <v>160439.41</v>
      </c>
      <c r="F665" s="27">
        <v>188396.13</v>
      </c>
      <c r="G665" s="27">
        <f t="shared" si="182"/>
        <v>16.721618013221843</v>
      </c>
      <c r="H665" s="28">
        <f t="shared" si="186"/>
        <v>85.160671824840563</v>
      </c>
    </row>
    <row r="666" spans="1:8" s="61" customFormat="1" ht="30.75" customHeight="1" outlineLevel="4" x14ac:dyDescent="0.2">
      <c r="A666" s="25" t="s">
        <v>114</v>
      </c>
      <c r="B666" s="26" t="s">
        <v>57</v>
      </c>
      <c r="C666" s="29" t="s">
        <v>43</v>
      </c>
      <c r="D666" s="27">
        <f>D667</f>
        <v>248560</v>
      </c>
      <c r="E666" s="27">
        <f>E667</f>
        <v>2895.23</v>
      </c>
      <c r="F666" s="27">
        <f>F667</f>
        <v>0</v>
      </c>
      <c r="G666" s="27">
        <f t="shared" si="182"/>
        <v>1.1648012552301257</v>
      </c>
      <c r="H666" s="28">
        <v>0</v>
      </c>
    </row>
    <row r="667" spans="1:8" s="61" customFormat="1" ht="32.25" customHeight="1" outlineLevel="4" x14ac:dyDescent="0.2">
      <c r="A667" s="30" t="s">
        <v>44</v>
      </c>
      <c r="B667" s="26" t="s">
        <v>57</v>
      </c>
      <c r="C667" s="29" t="s">
        <v>7</v>
      </c>
      <c r="D667" s="27">
        <v>248560</v>
      </c>
      <c r="E667" s="27">
        <v>2895.23</v>
      </c>
      <c r="F667" s="27">
        <v>0</v>
      </c>
      <c r="G667" s="27">
        <f t="shared" si="182"/>
        <v>1.1648012552301257</v>
      </c>
      <c r="H667" s="28">
        <v>0</v>
      </c>
    </row>
    <row r="668" spans="1:8" s="61" customFormat="1" ht="66" customHeight="1" outlineLevel="5" x14ac:dyDescent="0.2">
      <c r="A668" s="16" t="s">
        <v>32</v>
      </c>
      <c r="B668" s="20" t="s">
        <v>63</v>
      </c>
      <c r="C668" s="20" t="s">
        <v>1</v>
      </c>
      <c r="D668" s="27">
        <f t="shared" ref="D668:F669" si="187">D669</f>
        <v>20870.169999999998</v>
      </c>
      <c r="E668" s="27">
        <f t="shared" si="187"/>
        <v>5217.54</v>
      </c>
      <c r="F668" s="27">
        <f t="shared" si="187"/>
        <v>4028.82</v>
      </c>
      <c r="G668" s="27">
        <f t="shared" si="182"/>
        <v>24.999988021180471</v>
      </c>
      <c r="H668" s="28">
        <f t="shared" si="186"/>
        <v>129.50541349576301</v>
      </c>
    </row>
    <row r="669" spans="1:8" s="61" customFormat="1" ht="34.5" customHeight="1" outlineLevel="2" x14ac:dyDescent="0.2">
      <c r="A669" s="16" t="s">
        <v>114</v>
      </c>
      <c r="B669" s="20" t="s">
        <v>63</v>
      </c>
      <c r="C669" s="20" t="s">
        <v>43</v>
      </c>
      <c r="D669" s="27">
        <f t="shared" si="187"/>
        <v>20870.169999999998</v>
      </c>
      <c r="E669" s="27">
        <f t="shared" si="187"/>
        <v>5217.54</v>
      </c>
      <c r="F669" s="27">
        <f t="shared" si="187"/>
        <v>4028.82</v>
      </c>
      <c r="G669" s="27">
        <f t="shared" si="182"/>
        <v>24.999988021180471</v>
      </c>
      <c r="H669" s="28">
        <f t="shared" si="186"/>
        <v>129.50541349576301</v>
      </c>
    </row>
    <row r="670" spans="1:8" s="61" customFormat="1" ht="36" customHeight="1" outlineLevel="5" x14ac:dyDescent="0.2">
      <c r="A670" s="19" t="s">
        <v>44</v>
      </c>
      <c r="B670" s="20" t="s">
        <v>63</v>
      </c>
      <c r="C670" s="20" t="s">
        <v>7</v>
      </c>
      <c r="D670" s="27">
        <v>20870.169999999998</v>
      </c>
      <c r="E670" s="27">
        <v>5217.54</v>
      </c>
      <c r="F670" s="27">
        <v>4028.82</v>
      </c>
      <c r="G670" s="27">
        <f t="shared" si="182"/>
        <v>24.999988021180471</v>
      </c>
      <c r="H670" s="28">
        <f t="shared" si="186"/>
        <v>129.50541349576301</v>
      </c>
    </row>
    <row r="671" spans="1:8" s="61" customFormat="1" ht="84" customHeight="1" outlineLevel="2" x14ac:dyDescent="0.2">
      <c r="A671" s="30" t="s">
        <v>195</v>
      </c>
      <c r="B671" s="40" t="s">
        <v>136</v>
      </c>
      <c r="C671" s="29" t="s">
        <v>1</v>
      </c>
      <c r="D671" s="27">
        <f t="shared" ref="D671:F672" si="188">D672</f>
        <v>3387.08</v>
      </c>
      <c r="E671" s="27">
        <f t="shared" si="188"/>
        <v>0</v>
      </c>
      <c r="F671" s="27">
        <f t="shared" si="188"/>
        <v>0</v>
      </c>
      <c r="G671" s="27">
        <f t="shared" si="182"/>
        <v>0</v>
      </c>
      <c r="H671" s="28">
        <v>0</v>
      </c>
    </row>
    <row r="672" spans="1:8" s="61" customFormat="1" ht="30.75" customHeight="1" outlineLevel="2" x14ac:dyDescent="0.2">
      <c r="A672" s="25" t="s">
        <v>114</v>
      </c>
      <c r="B672" s="40" t="s">
        <v>136</v>
      </c>
      <c r="C672" s="29" t="s">
        <v>43</v>
      </c>
      <c r="D672" s="27">
        <f t="shared" si="188"/>
        <v>3387.08</v>
      </c>
      <c r="E672" s="27">
        <f t="shared" si="188"/>
        <v>0</v>
      </c>
      <c r="F672" s="27">
        <f t="shared" si="188"/>
        <v>0</v>
      </c>
      <c r="G672" s="27">
        <f t="shared" si="182"/>
        <v>0</v>
      </c>
      <c r="H672" s="28">
        <v>0</v>
      </c>
    </row>
    <row r="673" spans="1:8" s="61" customFormat="1" ht="39.75" customHeight="1" outlineLevel="2" x14ac:dyDescent="0.2">
      <c r="A673" s="25" t="s">
        <v>44</v>
      </c>
      <c r="B673" s="40" t="s">
        <v>136</v>
      </c>
      <c r="C673" s="29" t="s">
        <v>7</v>
      </c>
      <c r="D673" s="27">
        <v>3387.08</v>
      </c>
      <c r="E673" s="27">
        <v>0</v>
      </c>
      <c r="F673" s="27">
        <v>0</v>
      </c>
      <c r="G673" s="27">
        <f t="shared" si="182"/>
        <v>0</v>
      </c>
      <c r="H673" s="28">
        <v>0</v>
      </c>
    </row>
    <row r="674" spans="1:8" s="61" customFormat="1" ht="44.25" customHeight="1" outlineLevel="5" x14ac:dyDescent="0.2">
      <c r="A674" s="25" t="s">
        <v>138</v>
      </c>
      <c r="B674" s="29" t="s">
        <v>137</v>
      </c>
      <c r="C674" s="29" t="s">
        <v>1</v>
      </c>
      <c r="D674" s="27">
        <f>D675+D677</f>
        <v>2582883</v>
      </c>
      <c r="E674" s="27">
        <f>E675+E677</f>
        <v>543550.24</v>
      </c>
      <c r="F674" s="27">
        <f>F675+F677</f>
        <v>473702.1</v>
      </c>
      <c r="G674" s="27">
        <f t="shared" si="182"/>
        <v>21.044322952297879</v>
      </c>
      <c r="H674" s="28">
        <f t="shared" si="186"/>
        <v>114.74516156884253</v>
      </c>
    </row>
    <row r="675" spans="1:8" s="61" customFormat="1" ht="64.5" customHeight="1" outlineLevel="5" x14ac:dyDescent="0.2">
      <c r="A675" s="25" t="s">
        <v>231</v>
      </c>
      <c r="B675" s="29" t="s">
        <v>137</v>
      </c>
      <c r="C675" s="29" t="s">
        <v>40</v>
      </c>
      <c r="D675" s="27">
        <f>D676</f>
        <v>2257156</v>
      </c>
      <c r="E675" s="27">
        <f>E676</f>
        <v>482451.66</v>
      </c>
      <c r="F675" s="27">
        <f>F676</f>
        <v>398641.7</v>
      </c>
      <c r="G675" s="27">
        <f t="shared" si="182"/>
        <v>21.37431617486784</v>
      </c>
      <c r="H675" s="28">
        <f t="shared" si="186"/>
        <v>121.02388184678119</v>
      </c>
    </row>
    <row r="676" spans="1:8" s="61" customFormat="1" ht="35.25" customHeight="1" outlineLevel="5" x14ac:dyDescent="0.2">
      <c r="A676" s="25" t="s">
        <v>144</v>
      </c>
      <c r="B676" s="29" t="s">
        <v>137</v>
      </c>
      <c r="C676" s="29" t="s">
        <v>4</v>
      </c>
      <c r="D676" s="27">
        <v>2257156</v>
      </c>
      <c r="E676" s="27">
        <v>482451.66</v>
      </c>
      <c r="F676" s="27">
        <v>398641.7</v>
      </c>
      <c r="G676" s="27">
        <f t="shared" si="182"/>
        <v>21.37431617486784</v>
      </c>
      <c r="H676" s="28">
        <f t="shared" si="186"/>
        <v>121.02388184678119</v>
      </c>
    </row>
    <row r="677" spans="1:8" s="61" customFormat="1" ht="35.25" customHeight="1" outlineLevel="5" x14ac:dyDescent="0.2">
      <c r="A677" s="25" t="s">
        <v>114</v>
      </c>
      <c r="B677" s="29" t="s">
        <v>137</v>
      </c>
      <c r="C677" s="29" t="s">
        <v>43</v>
      </c>
      <c r="D677" s="27">
        <f>D678</f>
        <v>325727</v>
      </c>
      <c r="E677" s="27">
        <f>E678</f>
        <v>61098.58</v>
      </c>
      <c r="F677" s="27">
        <f>F678</f>
        <v>75060.399999999994</v>
      </c>
      <c r="G677" s="27">
        <f t="shared" si="182"/>
        <v>18.757603760204098</v>
      </c>
      <c r="H677" s="28">
        <f t="shared" si="186"/>
        <v>81.399219828298286</v>
      </c>
    </row>
    <row r="678" spans="1:8" s="61" customFormat="1" ht="37.5" customHeight="1" outlineLevel="5" x14ac:dyDescent="0.2">
      <c r="A678" s="25" t="s">
        <v>171</v>
      </c>
      <c r="B678" s="29" t="s">
        <v>137</v>
      </c>
      <c r="C678" s="29" t="s">
        <v>7</v>
      </c>
      <c r="D678" s="27">
        <v>325727</v>
      </c>
      <c r="E678" s="27">
        <v>61098.58</v>
      </c>
      <c r="F678" s="27">
        <v>75060.399999999994</v>
      </c>
      <c r="G678" s="27">
        <f t="shared" si="182"/>
        <v>18.757603760204098</v>
      </c>
      <c r="H678" s="28">
        <f t="shared" si="186"/>
        <v>81.399219828298286</v>
      </c>
    </row>
    <row r="679" spans="1:8" s="61" customFormat="1" ht="48.75" customHeight="1" outlineLevel="4" x14ac:dyDescent="0.2">
      <c r="A679" s="25" t="s">
        <v>293</v>
      </c>
      <c r="B679" s="26" t="s">
        <v>294</v>
      </c>
      <c r="C679" s="29" t="s">
        <v>1</v>
      </c>
      <c r="D679" s="27">
        <f>D680+D682</f>
        <v>445227</v>
      </c>
      <c r="E679" s="27">
        <f>E680+E682</f>
        <v>0</v>
      </c>
      <c r="F679" s="27">
        <f>F680+F682</f>
        <v>40668.6</v>
      </c>
      <c r="G679" s="27">
        <f t="shared" si="182"/>
        <v>0</v>
      </c>
      <c r="H679" s="28">
        <f t="shared" si="186"/>
        <v>0</v>
      </c>
    </row>
    <row r="680" spans="1:8" s="61" customFormat="1" ht="60.75" customHeight="1" outlineLevel="4" x14ac:dyDescent="0.2">
      <c r="A680" s="25" t="s">
        <v>141</v>
      </c>
      <c r="B680" s="26" t="s">
        <v>294</v>
      </c>
      <c r="C680" s="29" t="s">
        <v>40</v>
      </c>
      <c r="D680" s="27">
        <f>D681</f>
        <v>259243</v>
      </c>
      <c r="E680" s="27">
        <f>E681</f>
        <v>0</v>
      </c>
      <c r="F680" s="27">
        <f>F681</f>
        <v>0</v>
      </c>
      <c r="G680" s="27">
        <f t="shared" si="182"/>
        <v>0</v>
      </c>
      <c r="H680" s="28">
        <v>0</v>
      </c>
    </row>
    <row r="681" spans="1:8" s="61" customFormat="1" ht="32.25" customHeight="1" outlineLevel="4" x14ac:dyDescent="0.2">
      <c r="A681" s="25" t="s">
        <v>143</v>
      </c>
      <c r="B681" s="26" t="s">
        <v>294</v>
      </c>
      <c r="C681" s="29" t="s">
        <v>4</v>
      </c>
      <c r="D681" s="27">
        <v>259243</v>
      </c>
      <c r="E681" s="27">
        <v>0</v>
      </c>
      <c r="F681" s="27">
        <v>0</v>
      </c>
      <c r="G681" s="27">
        <f t="shared" si="182"/>
        <v>0</v>
      </c>
      <c r="H681" s="28">
        <v>0</v>
      </c>
    </row>
    <row r="682" spans="1:8" s="61" customFormat="1" ht="33.75" customHeight="1" outlineLevel="4" x14ac:dyDescent="0.2">
      <c r="A682" s="25" t="s">
        <v>114</v>
      </c>
      <c r="B682" s="26" t="s">
        <v>294</v>
      </c>
      <c r="C682" s="29" t="s">
        <v>43</v>
      </c>
      <c r="D682" s="27">
        <f>D683</f>
        <v>185984</v>
      </c>
      <c r="E682" s="27">
        <f>E683</f>
        <v>0</v>
      </c>
      <c r="F682" s="27">
        <f>F683</f>
        <v>40668.6</v>
      </c>
      <c r="G682" s="27">
        <f t="shared" si="182"/>
        <v>0</v>
      </c>
      <c r="H682" s="28">
        <f t="shared" si="186"/>
        <v>0</v>
      </c>
    </row>
    <row r="683" spans="1:8" s="61" customFormat="1" ht="32.25" customHeight="1" outlineLevel="4" x14ac:dyDescent="0.2">
      <c r="A683" s="30" t="s">
        <v>44</v>
      </c>
      <c r="B683" s="26" t="s">
        <v>294</v>
      </c>
      <c r="C683" s="29" t="s">
        <v>7</v>
      </c>
      <c r="D683" s="27">
        <v>185984</v>
      </c>
      <c r="E683" s="27">
        <v>0</v>
      </c>
      <c r="F683" s="27">
        <v>40668.6</v>
      </c>
      <c r="G683" s="27">
        <f t="shared" si="182"/>
        <v>0</v>
      </c>
      <c r="H683" s="28">
        <f t="shared" si="186"/>
        <v>0</v>
      </c>
    </row>
    <row r="684" spans="1:8" ht="16.5" customHeight="1" x14ac:dyDescent="0.2">
      <c r="A684" s="14" t="s">
        <v>436</v>
      </c>
      <c r="B684" s="11"/>
      <c r="C684" s="12"/>
      <c r="D684" s="13">
        <f>D7+D14+D40+D44+D49+D56+D69+D104+D130+D279+D402+D450+D462+D513+D530+D548+D553+D558+D564+D569+D574+D583+D588</f>
        <v>1314639715.5</v>
      </c>
      <c r="E684" s="13">
        <f>E588+E583+E574+E569+E564+E558+E530+E513+E462+E450+E402+E279+E130+E104+E69+E56+E49+E44+E40+E14+E7+E553+E548</f>
        <v>186336635.51000002</v>
      </c>
      <c r="F684" s="13">
        <f>F588+F583+F574+F569+F564+F558+F530+F513+F462+F450+F402+F279+F130+F104+F69+F56+F49+F44+F40+F14+F7+F553+F548</f>
        <v>164156403.56999999</v>
      </c>
      <c r="G684" s="34">
        <f t="shared" ref="G684" si="189">E684/D684*100</f>
        <v>14.173969743423594</v>
      </c>
      <c r="H684" s="80">
        <f t="shared" si="186"/>
        <v>113.51164588016931</v>
      </c>
    </row>
  </sheetData>
  <autoFilter ref="A4:H684"/>
  <mergeCells count="2">
    <mergeCell ref="A2:D2"/>
    <mergeCell ref="A1:H1"/>
  </mergeCells>
  <pageMargins left="0.9055118110236221" right="0.51181102362204722" top="0.35433070866141736" bottom="0.35433070866141736" header="0.31496062992125984" footer="0.31496062992125984"/>
  <pageSetup paperSize="9" scale="75" fitToHeight="3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Пользователь Windows</cp:lastModifiedBy>
  <cp:lastPrinted>2024-07-03T00:18:58Z</cp:lastPrinted>
  <dcterms:created xsi:type="dcterms:W3CDTF">2019-06-18T02:48:46Z</dcterms:created>
  <dcterms:modified xsi:type="dcterms:W3CDTF">2024-07-03T00:19:34Z</dcterms:modified>
</cp:coreProperties>
</file>